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Evaluation" sheetId="2" state="visible" r:id="rId4"/>
    <sheet name="EXAMPLE Evaluation" sheetId="3" state="visible" r:id="rId5"/>
    <sheet name="Section Summary" sheetId="4" state="visible" r:id="rId6"/>
    <sheet name="Setting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<sst xmlns="http://schemas.openxmlformats.org/spreadsheetml/2006/main" count="462" uniqueCount="182">
  <si>
    <t xml:space="preserve">AI Evaluation Checklist</t>
  </si>
  <si>
    <t xml:space="preserve">FREE resource  |  Checklist  |  AI use-case evaluation  |  Version 1.0</t>
  </si>
  <si>
    <t xml:space="preserve">This resource is provided under the dataintelligenceinsights.com Standard Use Licence v1.0. © dataintelligenceinsights.com. All rights reserved.</t>
  </si>
  <si>
    <t xml:space="preserve">What it is</t>
  </si>
  <si>
    <t xml:space="preserve">A go / hold / no-go screening checklist for a proposed AI use case. It sets the inherent risk tier (10 screening questions), tests readiness (32 checks in 8 sections, 7 of them gates) and gives a recommendation that applies stricter readiness thresholds to higher-risk use cases.</t>
  </si>
  <si>
    <t xml:space="preserve">Who it is for</t>
  </si>
  <si>
    <t xml:space="preserve">Data and AI leads, product owners and governance reviewers deciding whether an AI use case is ready to move to build, pilot or production.</t>
  </si>
  <si>
    <t xml:space="preserve">How it is used</t>
  </si>
  <si>
    <t xml:space="preserve">1. Describe the use case at the top of the Evaluation sheet.  2. Answer Part A screening (Yes / No / Unknown).  3. Answer every Part B check (Yes / Partly / No / Unknown / Not applicable) and note evidence.  4. Read the Results panel and Section Summary.  5. Re-run the checklist at each stage gate.  The EXAMPLE Evaluation sheet shows a completed fictional evaluation.</t>
  </si>
  <si>
    <t xml:space="preserve">What you provide</t>
  </si>
  <si>
    <t xml:space="preserve">Honest answers backed by evidence from the use-case owner, data owners, security, privacy and the delivery team. "Unknown" is a valid answer - it is flagged, not hidden.</t>
  </si>
  <si>
    <t xml:space="preserve">What the outputs mean</t>
  </si>
  <si>
    <t xml:space="preserve">Inherent risk tier: High if any high-tier trigger applies; Medium if 2+ general risk factors apply (setting); otherwise Low. Readiness: Yes = 1, Partly = 0.5, No/Unknown = 0, averaged over applicable checks. Recommendation follows a fixed rule order shown beside it; nothing is concluded while any question is unanswered.</t>
  </si>
  <si>
    <t xml:space="preserve">Gates</t>
  </si>
  <si>
    <t xml:space="preserve">Seven checks are gates: a written problem statement, an accountable owner, data-use rights, lawful basis for personal data, defined human oversight, no uncontrolled leakage of sensitive data, and a rollback route. A gate answered No stops the use case regardless of score; Partly or Unknown puts it on hold.</t>
  </si>
  <si>
    <t xml:space="preserve">Cell legend</t>
  </si>
  <si>
    <t xml:space="preserve">Input cell - type or choose a value</t>
  </si>
  <si>
    <t xml:space="preserve">Calculated cell - formula, do not overwrite</t>
  </si>
  <si>
    <t xml:space="preserve">[EXAMPLE] row - fictional; delete or overwrite when you start</t>
  </si>
  <si>
    <t xml:space="preserve">Important</t>
  </si>
  <si>
    <t xml:space="preserve">Screening questions reflect themes common to emerging AI regulation and frameworks (for example the EU AI Act risk categories and the NIST AI Risk Management Framework). The checklist does not determine legal classification or compliance; where a stop or high-tier trigger applies, obtain specialist legal and risk review.</t>
  </si>
  <si>
    <t xml:space="preserve">Licence</t>
  </si>
  <si>
    <t xml:space="preserve">This resource is provided under the dataintelligenceinsights.com Standard Use Licence v1.0. © dataintelligenceinsights.com. All rights reserved. The full licence text is supplied with this resource.</t>
  </si>
  <si>
    <t xml:space="preserve">Screen inherent risk, check readiness, then read the recommendation. Shaded cells are inputs.</t>
  </si>
  <si>
    <t xml:space="preserve">AI use case</t>
  </si>
  <si>
    <t xml:space="preserve">Evaluated by</t>
  </si>
  <si>
    <t xml:space="preserve">Date</t>
  </si>
  <si>
    <t xml:space="preserve">Part A - Inherent risk screening</t>
  </si>
  <si>
    <t xml:space="preserve">Results</t>
  </si>
  <si>
    <t xml:space="preserve">Ref</t>
  </si>
  <si>
    <t xml:space="preserve">Type</t>
  </si>
  <si>
    <t xml:space="preserve">Screening question</t>
  </si>
  <si>
    <t xml:space="preserve">Answer</t>
  </si>
  <si>
    <t xml:space="preserve">Notes</t>
  </si>
  <si>
    <t xml:space="preserve">Screening questions unanswered</t>
  </si>
  <si>
    <t xml:space="preserve">RS-01</t>
  </si>
  <si>
    <t xml:space="preserve">Stop trigger</t>
  </si>
  <si>
    <t xml:space="preserve">Could the use case involve practices prohibited under applicable AI regulation (e.g. manipulating people by exploiting vulnerabilities, social scoring, untargeted scraping of facial images)?</t>
  </si>
  <si>
    <t xml:space="preserve">Readiness questions unanswered</t>
  </si>
  <si>
    <t xml:space="preserve">RS-02</t>
  </si>
  <si>
    <t xml:space="preserve">High-tier trigger</t>
  </si>
  <si>
    <t xml:space="preserve">Will outputs be used to make or materially influence decisions about individuals' access to employment, credit, insurance, education, housing, healthcare or public services?</t>
  </si>
  <si>
    <t xml:space="preserve">Stop trigger answered Yes / Unknown</t>
  </si>
  <si>
    <t xml:space="preserve">RS-03</t>
  </si>
  <si>
    <t xml:space="preserve">Is the system a safety component of a product or used in critical infrastructure?</t>
  </si>
  <si>
    <t xml:space="preserve">Inherent risk tier</t>
  </si>
  <si>
    <t xml:space="preserve">RS-04</t>
  </si>
  <si>
    <t xml:space="preserve">Will it use biometric data, or infer emotions or sensitive characteristics of people?</t>
  </si>
  <si>
    <t xml:space="preserve">Readiness score (applicable questions)</t>
  </si>
  <si>
    <t xml:space="preserve">RS-05</t>
  </si>
  <si>
    <t xml:space="preserve">Risk factor</t>
  </si>
  <si>
    <t xml:space="preserve">Will it process personal data?</t>
  </si>
  <si>
    <t xml:space="preserve">Required readiness for tier</t>
  </si>
  <si>
    <t xml:space="preserve">RS-06</t>
  </si>
  <si>
    <t xml:space="preserve">Will it interact directly with customers or the public, or generate content they will see?</t>
  </si>
  <si>
    <t xml:space="preserve">Gates failed / not confirmed</t>
  </si>
  <si>
    <t xml:space="preserve">RS-07</t>
  </si>
  <si>
    <t xml:space="preserve">Will it act or decide without a human reviewing each output (automation)?</t>
  </si>
  <si>
    <t xml:space="preserve">Unknown answers</t>
  </si>
  <si>
    <t xml:space="preserve">RS-08</t>
  </si>
  <si>
    <t xml:space="preserve">Would an incorrect output cause material financial, legal or reputational harm?</t>
  </si>
  <si>
    <t xml:space="preserve">Recommendation</t>
  </si>
  <si>
    <t xml:space="preserve">RS-09</t>
  </si>
  <si>
    <t xml:space="preserve">Does it rely on a third-party model or service the organisation does not control?</t>
  </si>
  <si>
    <t xml:space="preserve">Rule order: stop trigger &gt; completeness &gt; failed gates &gt; unconfirmed tier &gt; unconfirmed gates &gt; readiness vs tier threshold (Settings). Unknown scores 0 and is flagged. This is a screening aid, not a legal determination.</t>
  </si>
  <si>
    <t xml:space="preserve">RS-10</t>
  </si>
  <si>
    <t xml:space="preserve">Will it operate at scale (thousands of outputs per month or more)?</t>
  </si>
  <si>
    <t xml:space="preserve">Part B - Readiness checks</t>
  </si>
  <si>
    <t xml:space="preserve">Section</t>
  </si>
  <si>
    <t xml:space="preserve">Question</t>
  </si>
  <si>
    <t xml:space="preserve">Gate</t>
  </si>
  <si>
    <t xml:space="preserve">Response</t>
  </si>
  <si>
    <t xml:space="preserve">Evidence / notes</t>
  </si>
  <si>
    <t xml:space="preserve">Action needed</t>
  </si>
  <si>
    <t xml:space="preserve">Owner</t>
  </si>
  <si>
    <t xml:space="preserve">Points</t>
  </si>
  <si>
    <t xml:space="preserve">Flag</t>
  </si>
  <si>
    <t xml:space="preserve">AI-01</t>
  </si>
  <si>
    <t xml:space="preserve">Value &amp; problem fit</t>
  </si>
  <si>
    <t xml:space="preserve">The business problem, intended users and decision or task supported are written down</t>
  </si>
  <si>
    <t xml:space="preserve">AI-02</t>
  </si>
  <si>
    <t xml:space="preserve">Success measures and a baseline (current performance without AI) are defined</t>
  </si>
  <si>
    <t xml:space="preserve">AI-03</t>
  </si>
  <si>
    <t xml:space="preserve">AI is justified over simpler alternatives (rules, process change, standard analytics)</t>
  </si>
  <si>
    <t xml:space="preserve">AI-04</t>
  </si>
  <si>
    <t xml:space="preserve">A named business owner is accountable for the use case and its outcomes</t>
  </si>
  <si>
    <t xml:space="preserve">AI-05</t>
  </si>
  <si>
    <t xml:space="preserve">Expected benefits exceed build and run costs on a documented estimate</t>
  </si>
  <si>
    <t xml:space="preserve">AI-06</t>
  </si>
  <si>
    <t xml:space="preserve">Data readiness</t>
  </si>
  <si>
    <t xml:space="preserve">Required data is identified and available in sufficient volume and history</t>
  </si>
  <si>
    <t xml:space="preserve">AI-07</t>
  </si>
  <si>
    <t xml:space="preserve">Rights to use the data for this purpose are confirmed (licences, consent, contracts)</t>
  </si>
  <si>
    <t xml:space="preserve">AI-08</t>
  </si>
  <si>
    <t xml:space="preserve">Data quality has been profiled and is fit for the intended use</t>
  </si>
  <si>
    <t xml:space="preserve">AI-09</t>
  </si>
  <si>
    <t xml:space="preserve">Training/reference data is representative of the population the system will serve</t>
  </si>
  <si>
    <t xml:space="preserve">AI-10</t>
  </si>
  <si>
    <t xml:space="preserve">Personal data use has a lawful basis and a privacy impact assessment is done where required</t>
  </si>
  <si>
    <t xml:space="preserve">AI-11</t>
  </si>
  <si>
    <t xml:space="preserve">Technical approach</t>
  </si>
  <si>
    <t xml:space="preserve">The model or approach (predictive, generative, retrieval, rules hybrid) is chosen against requirements</t>
  </si>
  <si>
    <t xml:space="preserve">AI-12</t>
  </si>
  <si>
    <t xml:space="preserve">Known limitations of the chosen model/service (e.g. hallucination, drift, context limits) are documented</t>
  </si>
  <si>
    <t xml:space="preserve">AI-13</t>
  </si>
  <si>
    <t xml:space="preserve">Integration points with existing systems and workflows are designed</t>
  </si>
  <si>
    <t xml:space="preserve">AI-14</t>
  </si>
  <si>
    <t xml:space="preserve">Third-party model terms, data handling and residency have been reviewed</t>
  </si>
  <si>
    <t xml:space="preserve">AI-15</t>
  </si>
  <si>
    <t xml:space="preserve">Human oversight &amp; accountability</t>
  </si>
  <si>
    <t xml:space="preserve">The level of human oversight is defined (human-in-the-loop, on-the-loop or post-hoc review)</t>
  </si>
  <si>
    <t xml:space="preserve">AI-16</t>
  </si>
  <si>
    <t xml:space="preserve">Users can understand, challenge and override outputs</t>
  </si>
  <si>
    <t xml:space="preserve">AI-17</t>
  </si>
  <si>
    <t xml:space="preserve">Affected people are informed they are interacting with or subject to AI where required</t>
  </si>
  <si>
    <t xml:space="preserve">AI-18</t>
  </si>
  <si>
    <t xml:space="preserve">An escalation route exists for harmful or disputed outputs</t>
  </si>
  <si>
    <t xml:space="preserve">AI-19</t>
  </si>
  <si>
    <t xml:space="preserve">Fairness &amp; ethics</t>
  </si>
  <si>
    <t xml:space="preserve">Potential bias against groups has been assessed for this use case</t>
  </si>
  <si>
    <t xml:space="preserve">AI-20</t>
  </si>
  <si>
    <t xml:space="preserve">Fairness metrics or checks appropriate to the use case are defined</t>
  </si>
  <si>
    <t xml:space="preserve">AI-21</t>
  </si>
  <si>
    <t xml:space="preserve">Ethical concerns have been reviewed by people outside the delivery team</t>
  </si>
  <si>
    <t xml:space="preserve">AI-22</t>
  </si>
  <si>
    <t xml:space="preserve">Security</t>
  </si>
  <si>
    <t xml:space="preserve">Threats specific to AI (prompt injection, data poisoning, model extraction, data leakage) are assessed</t>
  </si>
  <si>
    <t xml:space="preserve">AI-23</t>
  </si>
  <si>
    <t xml:space="preserve">Access to the model, prompts, training data and outputs is controlled and logged</t>
  </si>
  <si>
    <t xml:space="preserve">AI-24</t>
  </si>
  <si>
    <t xml:space="preserve">Sensitive data cannot leak through outputs or to external providers beyond what is agreed</t>
  </si>
  <si>
    <t xml:space="preserve">AI-25</t>
  </si>
  <si>
    <t xml:space="preserve">Evaluation &amp; testing</t>
  </si>
  <si>
    <t xml:space="preserve">An evaluation dataset or test set independent of training/tuning data exists</t>
  </si>
  <si>
    <t xml:space="preserve">AI-26</t>
  </si>
  <si>
    <t xml:space="preserve">Acceptance criteria (accuracy, error tolerance, latency) are set before testing</t>
  </si>
  <si>
    <t xml:space="preserve">AI-27</t>
  </si>
  <si>
    <t xml:space="preserve">The system has been tested on edge cases and adversarial inputs</t>
  </si>
  <si>
    <t xml:space="preserve">AI-28</t>
  </si>
  <si>
    <t xml:space="preserve">Results have been reviewed with business users in realistic conditions (pilot)</t>
  </si>
  <si>
    <t xml:space="preserve">AI-29</t>
  </si>
  <si>
    <t xml:space="preserve">Operations &amp; monitoring</t>
  </si>
  <si>
    <t xml:space="preserve">Performance, drift and incident monitoring are planned with named owners</t>
  </si>
  <si>
    <t xml:space="preserve">AI-30</t>
  </si>
  <si>
    <t xml:space="preserve">A rollback or fallback process exists if the system must be switched off</t>
  </si>
  <si>
    <t xml:space="preserve">AI-31</t>
  </si>
  <si>
    <t xml:space="preserve">The use case is recorded in an AI inventory/register</t>
  </si>
  <si>
    <t xml:space="preserve">AI-32</t>
  </si>
  <si>
    <t xml:space="preserve">A periodic review date is set to reassess performance and risk</t>
  </si>
  <si>
    <t xml:space="preserve">[EXAMPLE] Completed evaluation (fictional)</t>
  </si>
  <si>
    <t xml:space="preserve">Fictional evaluation of an invoice-matching assistant at Calder &amp; Finch Distribution (a fictional company).</t>
  </si>
  <si>
    <t xml:space="preserve">Invoice-matching assistant that proposes purchase-order matches for supplier invoices</t>
  </si>
  <si>
    <t xml:space="preserve">Finance systems lead; data &amp; AI lead</t>
  </si>
  <si>
    <t xml:space="preserve">No</t>
  </si>
  <si>
    <t xml:space="preserve">Yes</t>
  </si>
  <si>
    <t xml:space="preserve">Partly</t>
  </si>
  <si>
    <t xml:space="preserve">Address in pilot phase</t>
  </si>
  <si>
    <t xml:space="preserve">Data &amp; AI lead</t>
  </si>
  <si>
    <t xml:space="preserve">Not applicable</t>
  </si>
  <si>
    <t xml:space="preserve">Section Summary</t>
  </si>
  <si>
    <t xml:space="preserve">Readiness by section for the Evaluation sheet - use it to see where gaps cluster.</t>
  </si>
  <si>
    <t xml:space="preserve">Answered</t>
  </si>
  <si>
    <t xml:space="preserve">Applicable</t>
  </si>
  <si>
    <t xml:space="preserve">Readiness</t>
  </si>
  <si>
    <t xml:space="preserve">Gaps / unknowns</t>
  </si>
  <si>
    <t xml:space="preserve">Settings and lists</t>
  </si>
  <si>
    <t xml:space="preserve">Readiness thresholds by inherent risk tier. These are suggested conventions - the higher the inherent risk, the more of the checklist must be in place before proceeding. Adjust to your own risk appetite.</t>
  </si>
  <si>
    <t xml:space="preserve">Minimum readiness</t>
  </si>
  <si>
    <t xml:space="preserve">Rationale</t>
  </si>
  <si>
    <t xml:space="preserve">Low</t>
  </si>
  <si>
    <t xml:space="preserve">Limited impact if wrong; most good practice should be in place.</t>
  </si>
  <si>
    <t xml:space="preserve">Medium</t>
  </si>
  <si>
    <t xml:space="preserve">Material impact possible; most controls expected before go-live.</t>
  </si>
  <si>
    <t xml:space="preserve">High</t>
  </si>
  <si>
    <t xml:space="preserve">Significant impact on people or the organisation; near-complete readiness plus specialist review.</t>
  </si>
  <si>
    <t xml:space="preserve">Medium-tier trigger</t>
  </si>
  <si>
    <t xml:space="preserve">Number of risk factors</t>
  </si>
  <si>
    <t xml:space="preserve">Factors answered Yes for Medium tier</t>
  </si>
  <si>
    <t xml:space="preserve">If no High-tier trigger applies, this many general risk factors (questions 5-10) make the tier Medium.</t>
  </si>
  <si>
    <t xml:space="preserve">Response values</t>
  </si>
  <si>
    <t xml:space="preserve">Screening values</t>
  </si>
  <si>
    <t xml:space="preserve">Unknown</t>
  </si>
</sst>
</file>

<file path=xl/styles.xml><?xml version="1.0" encoding="utf-8"?>
<styleSheet xmlns="http://schemas.openxmlformats.org/spreadsheetml/2006/main">
  <numFmts count="5">
    <numFmt numFmtId="164" formatCode="General"/>
    <numFmt numFmtId="165" formatCode="dd/mm/yyyy"/>
    <numFmt numFmtId="166" formatCode="0"/>
    <numFmt numFmtId="167" formatCode="@"/>
    <numFmt numFmtId="168" formatCode="0%"/>
  </numFmts>
  <fonts count="13">
    <font>
      <sz val="11"/>
      <color theme="1"/>
      <name val="Calibri"/>
      <family val="2"/>
      <charset val="1"/>
    </font>
    <font>
      <sz val="10"/>
      <name val="Arial"/>
      <family val="0"/>
    </font>
    <font>
      <sz val="10"/>
      <name val="Arial"/>
      <family val="0"/>
    </font>
    <font>
      <sz val="10"/>
      <name val="Arial"/>
      <family val="0"/>
    </font>
    <font>
      <sz val="9.5"/>
      <color rgb="FF17212B"/>
      <name val="Arial"/>
      <family val="0"/>
      <charset val="1"/>
    </font>
    <font>
      <b val="true"/>
      <sz val="16"/>
      <color rgb="FF0B1F33"/>
      <name val="Arial"/>
      <family val="0"/>
      <charset val="1"/>
    </font>
    <font>
      <sz val="8.5"/>
      <color rgb="FF5B6672"/>
      <name val="Arial"/>
      <family val="0"/>
      <charset val="1"/>
    </font>
    <font>
      <i val="true"/>
      <sz val="7.5"/>
      <color rgb="FF5B6672"/>
      <name val="Arial"/>
      <family val="0"/>
      <charset val="1"/>
    </font>
    <font>
      <b val="true"/>
      <sz val="9.5"/>
      <color rgb="FF17212B"/>
      <name val="Arial"/>
      <family val="0"/>
      <charset val="1"/>
    </font>
    <font>
      <b val="true"/>
      <sz val="11.5"/>
      <color rgb="FF087E8B"/>
      <name val="Arial"/>
      <family val="0"/>
      <charset val="1"/>
    </font>
    <font>
      <b val="true"/>
      <sz val="9"/>
      <color rgb="FFFFFFFF"/>
      <name val="Arial"/>
      <family val="0"/>
      <charset val="1"/>
    </font>
    <font>
      <b val="true"/>
      <sz val="9.5"/>
      <color rgb="FF0B1F33"/>
      <name val="Arial"/>
      <family val="0"/>
      <charset val="1"/>
    </font>
    <font>
      <i val="true"/>
      <sz val="9.5"/>
      <color rgb="FF5B6672"/>
      <name val="Arial"/>
      <family val="0"/>
      <charset val="1"/>
    </font>
  </fonts>
  <fills count="7">
    <fill>
      <patternFill patternType="none"/>
    </fill>
    <fill>
      <patternFill patternType="gray125"/>
    </fill>
    <fill>
      <patternFill patternType="solid">
        <fgColor rgb="FFEBF6F8"/>
        <bgColor rgb="FFF5F6F7"/>
      </patternFill>
    </fill>
    <fill>
      <patternFill patternType="solid">
        <fgColor rgb="FFF5F6F7"/>
        <bgColor rgb="FFEBF6F8"/>
      </patternFill>
    </fill>
    <fill>
      <patternFill patternType="solid">
        <fgColor rgb="FFEAEEF2"/>
        <bgColor rgb="FFE1F0F1"/>
      </patternFill>
    </fill>
    <fill>
      <patternFill patternType="solid">
        <fgColor rgb="FF0B1F33"/>
        <bgColor rgb="FF17212B"/>
      </patternFill>
    </fill>
    <fill>
      <patternFill patternType="solid">
        <fgColor rgb="FF087E8B"/>
        <bgColor rgb="FF008080"/>
      </patternFill>
    </fill>
  </fills>
  <borders count="2">
    <border diagonalUp="false" diagonalDown="false">
      <left/>
      <right/>
      <top/>
      <bottom/>
      <diagonal/>
    </border>
    <border diagonalUp="false" diagonalDown="false">
      <left style="thin">
        <color rgb="FFD9E1E7"/>
      </left>
      <right style="thin">
        <color rgb="FFD9E1E7"/>
      </right>
      <top style="thin">
        <color rgb="FFD9E1E7"/>
      </top>
      <bottom style="thin">
        <color rgb="FFD9E1E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4" fillId="3" borderId="1" xfId="0" applyFont="true" applyBorder="true" applyAlignment="false" applyProtection="false">
      <alignment horizontal="general" vertical="bottom" textRotation="0" wrapText="false" indent="0" shrinkToFit="false"/>
      <protection locked="true" hidden="false"/>
    </xf>
    <xf numFmtId="164" fontId="4" fillId="4"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4" fillId="2" borderId="1" xfId="0" applyFont="true" applyBorder="true" applyAlignment="false" applyProtection="false">
      <alignment horizontal="general" vertical="bottom" textRotation="0" wrapText="false" indent="0" shrinkToFit="false"/>
      <protection locked="true" hidden="false"/>
    </xf>
    <xf numFmtId="164" fontId="10" fillId="5"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xf numFmtId="166" fontId="4" fillId="3"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general" vertical="top" textRotation="0" wrapText="true" indent="0" shrinkToFit="false"/>
      <protection locked="true" hidden="false"/>
    </xf>
    <xf numFmtId="167" fontId="4" fillId="3" borderId="1" xfId="0" applyFont="true" applyBorder="true" applyAlignment="true" applyProtection="false">
      <alignment horizontal="left" vertical="top" textRotation="0" wrapText="true" indent="0" shrinkToFit="false"/>
      <protection locked="true" hidden="false"/>
    </xf>
    <xf numFmtId="168" fontId="4" fillId="3"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7" fontId="8" fillId="3" borderId="1"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0" fillId="6"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4" fillId="3"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5" fontId="12" fillId="4"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8" fontId="4" fillId="3"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true" indent="0" shrinkToFit="false"/>
      <protection locked="true" hidden="false"/>
    </xf>
    <xf numFmtId="168" fontId="4" fillId="2"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FFFFFF"/>
        <sz val="9"/>
      </font>
      <fill>
        <patternFill>
          <bgColor rgb="FF0B1F33"/>
        </patternFill>
      </fill>
    </dxf>
    <dxf>
      <font>
        <name val="Arial"/>
        <charset val="1"/>
        <family val="0"/>
        <b val="1"/>
        <color rgb="FF0B1F33"/>
        <sz val="9"/>
      </font>
      <fill>
        <patternFill>
          <bgColor rgb="FFD9E1E7"/>
        </patternFill>
      </fill>
    </dxf>
    <dxf>
      <font>
        <name val="Arial"/>
        <charset val="1"/>
        <family val="0"/>
        <i val="1"/>
        <color rgb="FF5B6672"/>
        <sz val="9"/>
      </font>
    </dxf>
    <dxf>
      <font>
        <name val="Arial"/>
        <charset val="1"/>
        <family val="0"/>
        <b val="1"/>
        <color rgb="FF087E8B"/>
        <sz val="9"/>
      </font>
      <fill>
        <patternFill>
          <bgColor rgb="FFE1F0F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87E8B"/>
      <rgbColor rgb="FFC0C0C0"/>
      <rgbColor rgb="FF808080"/>
      <rgbColor rgb="FF9999FF"/>
      <rgbColor rgb="FF993366"/>
      <rgbColor rgb="FFF5F6F7"/>
      <rgbColor rgb="FFE1F0F1"/>
      <rgbColor rgb="FF660066"/>
      <rgbColor rgb="FFFF8080"/>
      <rgbColor rgb="FF0066CC"/>
      <rgbColor rgb="FFD9E1E7"/>
      <rgbColor rgb="FF000080"/>
      <rgbColor rgb="FFFF00FF"/>
      <rgbColor rgb="FFFFFF00"/>
      <rgbColor rgb="FF00FFFF"/>
      <rgbColor rgb="FF800080"/>
      <rgbColor rgb="FF800000"/>
      <rgbColor rgb="FF008080"/>
      <rgbColor rgb="FF0000FF"/>
      <rgbColor rgb="FF00CCFF"/>
      <rgbColor rgb="FFEBF6F8"/>
      <rgbColor rgb="FFEAEEF2"/>
      <rgbColor rgb="FFFFFF99"/>
      <rgbColor rgb="FF99CCFF"/>
      <rgbColor rgb="FFFF99CC"/>
      <rgbColor rgb="FFCC99FF"/>
      <rgbColor rgb="FFFFCC99"/>
      <rgbColor rgb="FF3366FF"/>
      <rgbColor rgb="FF33CCCC"/>
      <rgbColor rgb="FF99CC00"/>
      <rgbColor rgb="FFFFCC00"/>
      <rgbColor rgb="FFFF9900"/>
      <rgbColor rgb="FFFF6600"/>
      <rgbColor rgb="FF5B6672"/>
      <rgbColor rgb="FF969696"/>
      <rgbColor rgb="FF0B1F33"/>
      <rgbColor rgb="FF339966"/>
      <rgbColor rgb="FF003300"/>
      <rgbColor rgb="FF333300"/>
      <rgbColor rgb="FF993300"/>
      <rgbColor rgb="FF993366"/>
      <rgbColor rgb="FF333399"/>
      <rgbColor rgb="FF17212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813240</xdr:colOff>
      <xdr:row>0</xdr:row>
      <xdr:rowOff>342720</xdr:rowOff>
    </xdr:to>
    <xdr:pic>
      <xdr:nvPicPr>
        <xdr:cNvPr id="0" name="Image 1" descr="Picture"/>
        <xdr:cNvPicPr/>
      </xdr:nvPicPr>
      <xdr:blipFill>
        <a:blip r:embed="rId1"/>
        <a:stretch/>
      </xdr:blipFill>
      <xdr:spPr>
        <a:xfrm>
          <a:off x="0" y="0"/>
          <a:ext cx="2857320" cy="3427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954360</xdr:colOff>
      <xdr:row>0</xdr:row>
      <xdr:rowOff>342720</xdr:rowOff>
    </xdr:to>
    <xdr:pic>
      <xdr:nvPicPr>
        <xdr:cNvPr id="1" name="Image 1" descr="Picture"/>
        <xdr:cNvPicPr/>
      </xdr:nvPicPr>
      <xdr:blipFill>
        <a:blip r:embed="rId1"/>
        <a:stretch/>
      </xdr:blipFill>
      <xdr:spPr>
        <a:xfrm>
          <a:off x="0" y="0"/>
          <a:ext cx="2857320" cy="3427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2</xdr:col>
      <xdr:colOff>954360</xdr:colOff>
      <xdr:row>0</xdr:row>
      <xdr:rowOff>342720</xdr:rowOff>
    </xdr:to>
    <xdr:pic>
      <xdr:nvPicPr>
        <xdr:cNvPr id="2" name="Image 1" descr="Picture"/>
        <xdr:cNvPicPr/>
      </xdr:nvPicPr>
      <xdr:blipFill>
        <a:blip r:embed="rId1"/>
        <a:stretch/>
      </xdr:blipFill>
      <xdr:spPr>
        <a:xfrm>
          <a:off x="0" y="0"/>
          <a:ext cx="2857320" cy="3427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460800</xdr:colOff>
      <xdr:row>0</xdr:row>
      <xdr:rowOff>342720</xdr:rowOff>
    </xdr:to>
    <xdr:pic>
      <xdr:nvPicPr>
        <xdr:cNvPr id="3" name="Image 1" descr="Picture"/>
        <xdr:cNvPicPr/>
      </xdr:nvPicPr>
      <xdr:blipFill>
        <a:blip r:embed="rId1"/>
        <a:stretch/>
      </xdr:blipFill>
      <xdr:spPr>
        <a:xfrm>
          <a:off x="0" y="0"/>
          <a:ext cx="2857320" cy="3427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2"/>
  </cols>
  <sheetData>
    <row r="1" customFormat="false" ht="30" hidden="false" customHeight="true" outlineLevel="0" collapsed="false">
      <c r="A1" s="1"/>
      <c r="B1" s="1"/>
      <c r="C1" s="1"/>
    </row>
    <row r="2" customFormat="false" ht="19.7" hidden="false" customHeight="false" outlineLevel="0" collapsed="false">
      <c r="A2" s="2" t="s">
        <v>0</v>
      </c>
      <c r="B2" s="1"/>
      <c r="C2" s="1"/>
    </row>
    <row r="3" customFormat="false" ht="15" hidden="false" customHeight="false" outlineLevel="0" collapsed="false">
      <c r="A3" s="3" t="s">
        <v>1</v>
      </c>
      <c r="B3" s="1"/>
      <c r="C3" s="1"/>
    </row>
    <row r="4" customFormat="false" ht="15" hidden="false" customHeight="false" outlineLevel="0" collapsed="false">
      <c r="A4" s="4" t="s">
        <v>2</v>
      </c>
      <c r="B4" s="1"/>
      <c r="C4" s="1"/>
    </row>
    <row r="5" customFormat="false" ht="15" hidden="false" customHeight="false" outlineLevel="0" collapsed="false">
      <c r="A5" s="1"/>
      <c r="B5" s="1"/>
      <c r="C5" s="1"/>
    </row>
    <row r="6" customFormat="false" ht="63.75" hidden="false" customHeight="true" outlineLevel="0" collapsed="false">
      <c r="A6" s="1"/>
      <c r="B6" s="5" t="s">
        <v>3</v>
      </c>
      <c r="C6" s="6" t="s">
        <v>4</v>
      </c>
    </row>
    <row r="7" customFormat="false" ht="33.75" hidden="false" customHeight="true" outlineLevel="0" collapsed="false">
      <c r="A7" s="1"/>
      <c r="B7" s="5" t="s">
        <v>5</v>
      </c>
      <c r="C7" s="6" t="s">
        <v>6</v>
      </c>
    </row>
    <row r="8" customFormat="false" ht="78.75" hidden="false" customHeight="true" outlineLevel="0" collapsed="false">
      <c r="A8" s="1"/>
      <c r="B8" s="5" t="s">
        <v>7</v>
      </c>
      <c r="C8" s="6" t="s">
        <v>8</v>
      </c>
    </row>
    <row r="9" customFormat="false" ht="33.75" hidden="false" customHeight="true" outlineLevel="0" collapsed="false">
      <c r="A9" s="1"/>
      <c r="B9" s="5" t="s">
        <v>9</v>
      </c>
      <c r="C9" s="6" t="s">
        <v>10</v>
      </c>
    </row>
    <row r="10" customFormat="false" ht="63.75" hidden="false" customHeight="true" outlineLevel="0" collapsed="false">
      <c r="A10" s="1"/>
      <c r="B10" s="5" t="s">
        <v>11</v>
      </c>
      <c r="C10" s="6" t="s">
        <v>12</v>
      </c>
    </row>
    <row r="11" customFormat="false" ht="15" hidden="false" customHeight="false" outlineLevel="0" collapsed="false">
      <c r="A11" s="1"/>
      <c r="B11" s="1"/>
      <c r="C11" s="1"/>
    </row>
    <row r="12" customFormat="false" ht="15" hidden="false" customHeight="false" outlineLevel="0" collapsed="false">
      <c r="A12" s="1"/>
      <c r="B12" s="7" t="s">
        <v>13</v>
      </c>
      <c r="C12" s="1"/>
    </row>
    <row r="13" customFormat="false" ht="43.5" hidden="false" customHeight="true" outlineLevel="0" collapsed="false">
      <c r="A13" s="1"/>
      <c r="B13" s="1"/>
      <c r="C13" s="6" t="s">
        <v>14</v>
      </c>
    </row>
    <row r="14" customFormat="false" ht="15" hidden="false" customHeight="false" outlineLevel="0" collapsed="false">
      <c r="A14" s="1"/>
      <c r="B14" s="1"/>
      <c r="C14" s="1"/>
    </row>
    <row r="15" customFormat="false" ht="15" hidden="false" customHeight="false" outlineLevel="0" collapsed="false">
      <c r="A15" s="1"/>
      <c r="B15" s="7" t="s">
        <v>15</v>
      </c>
      <c r="C15" s="1"/>
    </row>
    <row r="16" customFormat="false" ht="15" hidden="false" customHeight="false" outlineLevel="0" collapsed="false">
      <c r="A16" s="1"/>
      <c r="B16" s="8"/>
      <c r="C16" s="9" t="s">
        <v>16</v>
      </c>
    </row>
    <row r="17" customFormat="false" ht="15" hidden="false" customHeight="false" outlineLevel="0" collapsed="false">
      <c r="A17" s="1"/>
      <c r="B17" s="10"/>
      <c r="C17" s="9" t="s">
        <v>17</v>
      </c>
    </row>
    <row r="18" customFormat="false" ht="15" hidden="false" customHeight="false" outlineLevel="0" collapsed="false">
      <c r="A18" s="1"/>
      <c r="B18" s="11"/>
      <c r="C18" s="9" t="s">
        <v>18</v>
      </c>
    </row>
    <row r="19" customFormat="false" ht="15" hidden="false" customHeight="false" outlineLevel="0" collapsed="false">
      <c r="A19" s="1"/>
      <c r="B19" s="1"/>
      <c r="C19" s="1"/>
    </row>
    <row r="20" customFormat="false" ht="15" hidden="false" customHeight="false" outlineLevel="0" collapsed="false">
      <c r="A20" s="1"/>
      <c r="B20" s="7" t="s">
        <v>19</v>
      </c>
      <c r="C20" s="1"/>
    </row>
    <row r="21" customFormat="false" ht="43.5" hidden="false" customHeight="true" outlineLevel="0" collapsed="false">
      <c r="A21" s="1"/>
      <c r="B21" s="1"/>
      <c r="C21" s="6" t="s">
        <v>20</v>
      </c>
    </row>
    <row r="22" customFormat="false" ht="15" hidden="false" customHeight="false" outlineLevel="0" collapsed="false">
      <c r="A22" s="1"/>
      <c r="B22" s="1"/>
      <c r="C22" s="1"/>
    </row>
    <row r="23" customFormat="false" ht="15" hidden="false" customHeight="false" outlineLevel="0" collapsed="false">
      <c r="A23" s="1"/>
      <c r="B23" s="7" t="s">
        <v>21</v>
      </c>
      <c r="C23" s="1"/>
    </row>
    <row r="24" customFormat="false" ht="27.75" hidden="false" customHeight="true" outlineLevel="0" collapsed="false">
      <c r="A24" s="1"/>
      <c r="B24" s="1"/>
      <c r="C24" s="12" t="s">
        <v>22</v>
      </c>
    </row>
  </sheetData>
  <printOptions headings="false" gridLines="false" gridLinesSet="true" horizontalCentered="true" verticalCentered="false"/>
  <pageMargins left="0.4" right="0.4"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&amp;L&amp;"Arial,Bold"&amp;8 AI Evaluation Checklist</oddHeader>
    <oddFooter>&amp;L&amp;"Arial,Regular"&amp;7 This resource is provided under the dataintelligenceinsights.com Standard Use Licence v1.0. © dataintelligenceinsights.com. All rights reserved.&amp;R&amp;7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0"/>
    <col collapsed="false" customWidth="true" hidden="false" outlineLevel="0" max="3" min="3" style="0" width="58"/>
    <col collapsed="false" customWidth="true" hidden="false" outlineLevel="0" max="4" min="4" style="0" width="7"/>
    <col collapsed="false" customWidth="true" hidden="false" outlineLevel="0" max="5" min="5" style="0" width="13"/>
    <col collapsed="false" customWidth="true" hidden="false" outlineLevel="0" max="6" min="6" style="0" width="34"/>
    <col collapsed="false" customWidth="true" hidden="false" outlineLevel="0" max="7" min="7" style="0" width="30"/>
    <col collapsed="false" customWidth="true" hidden="false" outlineLevel="0" max="8" min="8" style="0" width="32"/>
    <col collapsed="false" customWidth="true" hidden="false" outlineLevel="0" max="9" min="9" style="0" width="8"/>
    <col collapsed="false" customWidth="true" hidden="false" outlineLevel="0" max="10" min="10" style="0" width="24"/>
  </cols>
  <sheetData>
    <row r="1" customFormat="false" ht="30" hidden="false" customHeight="true" outlineLevel="0" collapsed="false">
      <c r="A1" s="1"/>
      <c r="B1" s="1"/>
      <c r="C1" s="1"/>
      <c r="D1" s="1"/>
      <c r="E1" s="1"/>
      <c r="F1" s="1"/>
      <c r="G1" s="1"/>
      <c r="H1" s="1"/>
      <c r="I1" s="1"/>
      <c r="J1" s="1"/>
    </row>
    <row r="2" customFormat="false" ht="19.7" hidden="false" customHeight="false" outlineLevel="0" collapsed="false">
      <c r="A2" s="2" t="s">
        <v>0</v>
      </c>
      <c r="B2" s="1"/>
      <c r="C2" s="1"/>
      <c r="D2" s="1"/>
      <c r="E2" s="1"/>
      <c r="F2" s="1"/>
      <c r="G2" s="1"/>
      <c r="H2" s="1"/>
      <c r="I2" s="1"/>
      <c r="J2" s="1"/>
    </row>
    <row r="3" customFormat="false" ht="15" hidden="false" customHeight="false" outlineLevel="0" collapsed="false">
      <c r="A3" s="3" t="s">
        <v>23</v>
      </c>
      <c r="B3" s="1"/>
      <c r="C3" s="1"/>
      <c r="D3" s="1"/>
      <c r="E3" s="1"/>
      <c r="F3" s="1"/>
      <c r="G3" s="1"/>
      <c r="H3" s="1"/>
      <c r="I3" s="1"/>
      <c r="J3" s="1"/>
    </row>
    <row r="4" customFormat="false" ht="15" hidden="false" customHeight="false" outlineLevel="0" collapsed="false">
      <c r="A4" s="4" t="s">
        <v>2</v>
      </c>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3" t="s">
        <v>24</v>
      </c>
      <c r="C6" s="8"/>
      <c r="D6" s="1"/>
      <c r="E6" s="1"/>
      <c r="F6" s="1"/>
      <c r="G6" s="1"/>
      <c r="H6" s="1"/>
      <c r="I6" s="1"/>
      <c r="J6" s="1"/>
    </row>
    <row r="7" customFormat="false" ht="15" hidden="false" customHeight="false" outlineLevel="0" collapsed="false">
      <c r="A7" s="1"/>
      <c r="B7" s="13" t="s">
        <v>25</v>
      </c>
      <c r="C7" s="8"/>
      <c r="D7" s="1"/>
      <c r="E7" s="1"/>
      <c r="F7" s="1"/>
      <c r="G7" s="1"/>
      <c r="H7" s="1"/>
      <c r="I7" s="1"/>
      <c r="J7" s="1"/>
    </row>
    <row r="8" customFormat="false" ht="15" hidden="false" customHeight="false" outlineLevel="0" collapsed="false">
      <c r="A8" s="1"/>
      <c r="B8" s="13" t="s">
        <v>26</v>
      </c>
      <c r="C8" s="14"/>
      <c r="D8" s="1"/>
      <c r="E8" s="1"/>
      <c r="F8" s="1"/>
      <c r="G8" s="1"/>
      <c r="H8" s="1"/>
      <c r="I8" s="1"/>
      <c r="J8" s="1"/>
    </row>
    <row r="9" customFormat="false" ht="15" hidden="false" customHeight="false" outlineLevel="0" collapsed="false">
      <c r="A9" s="1"/>
      <c r="B9" s="1"/>
      <c r="C9" s="1"/>
      <c r="D9" s="1"/>
      <c r="E9" s="1"/>
      <c r="F9" s="1"/>
      <c r="G9" s="1"/>
      <c r="H9" s="1"/>
      <c r="I9" s="1"/>
      <c r="J9" s="1"/>
    </row>
    <row r="10" customFormat="false" ht="15" hidden="false" customHeight="false" outlineLevel="0" collapsed="false">
      <c r="A10" s="1"/>
      <c r="B10" s="1"/>
      <c r="C10" s="1"/>
      <c r="D10" s="1"/>
      <c r="E10" s="1"/>
      <c r="F10" s="1"/>
      <c r="G10" s="1"/>
      <c r="H10" s="1"/>
      <c r="I10" s="1"/>
      <c r="J10" s="1"/>
    </row>
    <row r="11" customFormat="false" ht="15" hidden="false" customHeight="false" outlineLevel="0" collapsed="false">
      <c r="A11" s="1"/>
      <c r="B11" s="7" t="s">
        <v>27</v>
      </c>
      <c r="C11" s="1"/>
      <c r="D11" s="1"/>
      <c r="E11" s="1"/>
      <c r="F11" s="1"/>
      <c r="G11" s="1"/>
      <c r="H11" s="7" t="s">
        <v>28</v>
      </c>
      <c r="I11" s="1"/>
      <c r="J11" s="1"/>
    </row>
    <row r="12" customFormat="false" ht="18" hidden="false" customHeight="true" outlineLevel="0" collapsed="false">
      <c r="A12" s="15" t="s">
        <v>29</v>
      </c>
      <c r="B12" s="15" t="s">
        <v>30</v>
      </c>
      <c r="C12" s="15" t="s">
        <v>31</v>
      </c>
      <c r="D12" s="15"/>
      <c r="E12" s="15" t="s">
        <v>32</v>
      </c>
      <c r="F12" s="15" t="s">
        <v>33</v>
      </c>
      <c r="G12" s="1"/>
      <c r="H12" s="16" t="s">
        <v>34</v>
      </c>
      <c r="I12" s="17" t="n">
        <f aca="false">COUNTBLANK(E13:E22)</f>
        <v>10</v>
      </c>
      <c r="J12" s="17"/>
    </row>
    <row r="13" customFormat="false" ht="45" hidden="false" customHeight="true" outlineLevel="0" collapsed="false">
      <c r="A13" s="16" t="s">
        <v>35</v>
      </c>
      <c r="B13" s="16" t="s">
        <v>36</v>
      </c>
      <c r="C13" s="16" t="s">
        <v>37</v>
      </c>
      <c r="D13" s="16"/>
      <c r="E13" s="18"/>
      <c r="F13" s="18"/>
      <c r="G13" s="1"/>
      <c r="H13" s="16" t="s">
        <v>38</v>
      </c>
      <c r="I13" s="17" t="n">
        <f aca="false">COUNTBLANK(E27:E58)</f>
        <v>32</v>
      </c>
      <c r="J13" s="17"/>
    </row>
    <row r="14" customFormat="false" ht="45" hidden="false" customHeight="true" outlineLevel="0" collapsed="false">
      <c r="A14" s="16" t="s">
        <v>39</v>
      </c>
      <c r="B14" s="16" t="s">
        <v>40</v>
      </c>
      <c r="C14" s="16" t="s">
        <v>41</v>
      </c>
      <c r="D14" s="16"/>
      <c r="E14" s="18"/>
      <c r="F14" s="18"/>
      <c r="G14" s="1"/>
      <c r="H14" s="16" t="s">
        <v>42</v>
      </c>
      <c r="I14" s="19" t="str">
        <f aca="false">IF(E13="","Not answered",IF(E13="Yes","Yes",IF(E13="Unknown","Unknown","No")))</f>
        <v>Not answered</v>
      </c>
      <c r="J14" s="19"/>
    </row>
    <row r="15" customFormat="false" ht="31.5" hidden="false" customHeight="true" outlineLevel="0" collapsed="false">
      <c r="A15" s="16" t="s">
        <v>43</v>
      </c>
      <c r="B15" s="16" t="s">
        <v>40</v>
      </c>
      <c r="C15" s="16" t="s">
        <v>44</v>
      </c>
      <c r="D15" s="16"/>
      <c r="E15" s="18"/>
      <c r="F15" s="18"/>
      <c r="G15" s="1"/>
      <c r="H15" s="16" t="s">
        <v>45</v>
      </c>
      <c r="I15" s="19" t="str">
        <f aca="false">IF(COUNTBLANK(E13:E22)&gt;0,"Incomplete",IF(COUNTIF(E14:E16,"Yes")&gt;0,"High",IF(COUNTIF(E14:E16,"Unknown")&gt;0,"Unconfirmed",IF(COUNTIF(E17:E22,"Yes")&gt;=Settings!$B$11,"Medium",IF(COUNTIF(E17:E22,"Unknown")&gt;0,"Unconfirmed","Low")))))</f>
        <v>Incomplete</v>
      </c>
      <c r="J15" s="19"/>
    </row>
    <row r="16" customFormat="false" ht="31.5" hidden="false" customHeight="true" outlineLevel="0" collapsed="false">
      <c r="A16" s="16" t="s">
        <v>46</v>
      </c>
      <c r="B16" s="16" t="s">
        <v>40</v>
      </c>
      <c r="C16" s="16" t="s">
        <v>47</v>
      </c>
      <c r="D16" s="16"/>
      <c r="E16" s="18"/>
      <c r="F16" s="18"/>
      <c r="G16" s="1"/>
      <c r="H16" s="16" t="s">
        <v>48</v>
      </c>
      <c r="I16" s="20" t="str">
        <f aca="false">IF(COUNT(I27:I58)=0,"-",SUM(I27:I58)/COUNT(I27:I58))</f>
        <v>-</v>
      </c>
      <c r="J16" s="20"/>
    </row>
    <row r="17" customFormat="false" ht="18.75" hidden="false" customHeight="true" outlineLevel="0" collapsed="false">
      <c r="A17" s="16" t="s">
        <v>49</v>
      </c>
      <c r="B17" s="16" t="s">
        <v>50</v>
      </c>
      <c r="C17" s="16" t="s">
        <v>51</v>
      </c>
      <c r="D17" s="16"/>
      <c r="E17" s="18"/>
      <c r="F17" s="18"/>
      <c r="G17" s="1"/>
      <c r="H17" s="16" t="s">
        <v>52</v>
      </c>
      <c r="I17" s="20" t="str">
        <f aca="false">IFERROR(INDEX(Settings!$B$6:$B$8,MATCH(I15,Settings!$A$6:$A$8,0)),"-")</f>
        <v>-</v>
      </c>
      <c r="J17" s="20"/>
    </row>
    <row r="18" customFormat="false" ht="31.5" hidden="false" customHeight="true" outlineLevel="0" collapsed="false">
      <c r="A18" s="16" t="s">
        <v>53</v>
      </c>
      <c r="B18" s="16" t="s">
        <v>50</v>
      </c>
      <c r="C18" s="16" t="s">
        <v>54</v>
      </c>
      <c r="D18" s="16"/>
      <c r="E18" s="18"/>
      <c r="F18" s="18"/>
      <c r="G18" s="1"/>
      <c r="H18" s="16" t="s">
        <v>55</v>
      </c>
      <c r="I18" s="19" t="str">
        <f aca="false">COUNTIF(J27:J58,"Gate failed")&amp;" / "&amp;COUNTIF(J27:J58,"Gate not confirmed")</f>
        <v>0 / 0</v>
      </c>
      <c r="J18" s="19"/>
    </row>
    <row r="19" customFormat="false" ht="31.5" hidden="false" customHeight="true" outlineLevel="0" collapsed="false">
      <c r="A19" s="16" t="s">
        <v>56</v>
      </c>
      <c r="B19" s="16" t="s">
        <v>50</v>
      </c>
      <c r="C19" s="16" t="s">
        <v>57</v>
      </c>
      <c r="D19" s="16"/>
      <c r="E19" s="18"/>
      <c r="F19" s="18"/>
      <c r="G19" s="1"/>
      <c r="H19" s="16" t="s">
        <v>58</v>
      </c>
      <c r="I19" s="17" t="n">
        <f aca="false">COUNTIF(E27:E58,"Unknown")</f>
        <v>0</v>
      </c>
      <c r="J19" s="17"/>
    </row>
    <row r="20" customFormat="false" ht="39.75" hidden="false" customHeight="true" outlineLevel="0" collapsed="false">
      <c r="A20" s="16" t="s">
        <v>59</v>
      </c>
      <c r="B20" s="16" t="s">
        <v>50</v>
      </c>
      <c r="C20" s="16" t="s">
        <v>60</v>
      </c>
      <c r="D20" s="16"/>
      <c r="E20" s="18"/>
      <c r="F20" s="18"/>
      <c r="G20" s="1"/>
      <c r="H20" s="21" t="s">
        <v>61</v>
      </c>
      <c r="I20" s="22" t="str">
        <f aca="false">IF(I14="Yes","Do not proceed - potential prohibited use; obtain legal review",IF(OR(I12&gt;0,I13&gt;0),"Incomplete - answer all questions before concluding",IF(I14="Unknown","Hold - confirm the stop-trigger question first",IF(COUNTIF(J27:J58,"Gate failed")&gt;0,"Do not proceed - resolve failed gate(s)",IF(I15="Unconfirmed","Hold - resolve Unknown screening answers to set the risk tier",IF(COUNTIF(J27:J58,"Gate not confirmed")&gt;0,"Hold - confirm gate(s) before proceeding",IF(I16&lt;I17,"Not ready - readiness "&amp;TEXT(I16,"0%")&amp;" is below the "&amp;TEXT(I17,"0%")&amp;" required",IF(I15="High","Proceed only with formal specialist risk assessment","Proceed - track open gaps"))))))))</f>
        <v>Incomplete - answer all questions before concluding</v>
      </c>
      <c r="J20" s="22"/>
    </row>
    <row r="21" customFormat="false" ht="31.5" hidden="false" customHeight="true" outlineLevel="0" collapsed="false">
      <c r="A21" s="16" t="s">
        <v>62</v>
      </c>
      <c r="B21" s="16" t="s">
        <v>50</v>
      </c>
      <c r="C21" s="16" t="s">
        <v>63</v>
      </c>
      <c r="D21" s="16"/>
      <c r="E21" s="18"/>
      <c r="F21" s="18"/>
      <c r="G21" s="1"/>
      <c r="H21" s="23" t="s">
        <v>64</v>
      </c>
      <c r="I21" s="23"/>
      <c r="J21" s="23"/>
    </row>
    <row r="22" customFormat="false" ht="18.75" hidden="false" customHeight="true" outlineLevel="0" collapsed="false">
      <c r="A22" s="16" t="s">
        <v>65</v>
      </c>
      <c r="B22" s="16" t="s">
        <v>50</v>
      </c>
      <c r="C22" s="16" t="s">
        <v>66</v>
      </c>
      <c r="D22" s="16"/>
      <c r="E22" s="18"/>
      <c r="F22" s="18"/>
      <c r="G22" s="1"/>
      <c r="H22" s="23"/>
      <c r="I22" s="23"/>
      <c r="J22" s="23"/>
    </row>
    <row r="23" customFormat="false" ht="15" hidden="false" customHeight="false" outlineLevel="0" collapsed="false">
      <c r="A23" s="1"/>
      <c r="B23" s="1"/>
      <c r="C23" s="1"/>
      <c r="D23" s="1"/>
      <c r="E23" s="1"/>
      <c r="F23" s="1"/>
      <c r="G23" s="1"/>
      <c r="H23" s="23"/>
      <c r="I23" s="23"/>
      <c r="J23" s="23"/>
    </row>
    <row r="24" customFormat="false" ht="15" hidden="false" customHeight="false" outlineLevel="0" collapsed="false">
      <c r="A24" s="1"/>
      <c r="B24" s="1"/>
      <c r="C24" s="1"/>
      <c r="D24" s="1"/>
      <c r="E24" s="1"/>
      <c r="F24" s="1"/>
      <c r="G24" s="1"/>
      <c r="H24" s="1"/>
      <c r="I24" s="1"/>
      <c r="J24" s="1"/>
    </row>
    <row r="25" customFormat="false" ht="15" hidden="false" customHeight="false" outlineLevel="0" collapsed="false">
      <c r="A25" s="1"/>
      <c r="B25" s="7" t="s">
        <v>67</v>
      </c>
      <c r="C25" s="1"/>
      <c r="D25" s="1"/>
      <c r="E25" s="1"/>
      <c r="F25" s="1"/>
      <c r="G25" s="1"/>
      <c r="H25" s="1"/>
      <c r="I25" s="1"/>
      <c r="J25" s="1"/>
    </row>
    <row r="26" customFormat="false" ht="30" hidden="false" customHeight="true" outlineLevel="0" collapsed="false">
      <c r="A26" s="15" t="s">
        <v>29</v>
      </c>
      <c r="B26" s="15" t="s">
        <v>68</v>
      </c>
      <c r="C26" s="15" t="s">
        <v>69</v>
      </c>
      <c r="D26" s="15" t="s">
        <v>70</v>
      </c>
      <c r="E26" s="15" t="s">
        <v>71</v>
      </c>
      <c r="F26" s="15" t="s">
        <v>72</v>
      </c>
      <c r="G26" s="15" t="s">
        <v>73</v>
      </c>
      <c r="H26" s="15" t="s">
        <v>74</v>
      </c>
      <c r="I26" s="24" t="s">
        <v>75</v>
      </c>
      <c r="J26" s="24" t="s">
        <v>76</v>
      </c>
    </row>
    <row r="27" customFormat="false" ht="30" hidden="false" customHeight="true" outlineLevel="0" collapsed="false">
      <c r="A27" s="16" t="s">
        <v>77</v>
      </c>
      <c r="B27" s="16" t="s">
        <v>78</v>
      </c>
      <c r="C27" s="16" t="s">
        <v>79</v>
      </c>
      <c r="D27" s="25" t="s">
        <v>70</v>
      </c>
      <c r="E27" s="18"/>
      <c r="F27" s="18"/>
      <c r="G27" s="18"/>
      <c r="H27" s="18"/>
      <c r="I27" s="26" t="str">
        <f aca="false">IF(E27="Yes",1,IF(E27="Partly",0.5,IF(OR(E27="No",E27="Unknown"),0,"")))</f>
        <v/>
      </c>
      <c r="J27" s="26" t="str">
        <f aca="false">IF(E27="","Not answered",IF(AND(D27="Gate",E27="No"),"Gate failed",IF(AND(D27="Gate",OR(E27="Partly",E27="Unknown")),"Gate not confirmed",IF(E27="Unknown","Unknown - find out",IF(OR(E27="No",E27="Partly"),"Gap","")))))</f>
        <v>Not answered</v>
      </c>
    </row>
    <row r="28" customFormat="false" ht="30" hidden="false" customHeight="true" outlineLevel="0" collapsed="false">
      <c r="A28" s="16" t="s">
        <v>80</v>
      </c>
      <c r="B28" s="16" t="s">
        <v>78</v>
      </c>
      <c r="C28" s="16" t="s">
        <v>81</v>
      </c>
      <c r="D28" s="25"/>
      <c r="E28" s="18"/>
      <c r="F28" s="18"/>
      <c r="G28" s="18"/>
      <c r="H28" s="18"/>
      <c r="I28" s="26" t="str">
        <f aca="false">IF(E28="Yes",1,IF(E28="Partly",0.5,IF(OR(E28="No",E28="Unknown"),0,"")))</f>
        <v/>
      </c>
      <c r="J28" s="26" t="str">
        <f aca="false">IF(E28="","Not answered",IF(AND(D28="Gate",E28="No"),"Gate failed",IF(AND(D28="Gate",OR(E28="Partly",E28="Unknown")),"Gate not confirmed",IF(E28="Unknown","Unknown - find out",IF(OR(E28="No",E28="Partly"),"Gap","")))))</f>
        <v>Not answered</v>
      </c>
    </row>
    <row r="29" customFormat="false" ht="30" hidden="false" customHeight="true" outlineLevel="0" collapsed="false">
      <c r="A29" s="16" t="s">
        <v>82</v>
      </c>
      <c r="B29" s="16" t="s">
        <v>78</v>
      </c>
      <c r="C29" s="16" t="s">
        <v>83</v>
      </c>
      <c r="D29" s="25"/>
      <c r="E29" s="18"/>
      <c r="F29" s="18"/>
      <c r="G29" s="18"/>
      <c r="H29" s="18"/>
      <c r="I29" s="26" t="str">
        <f aca="false">IF(E29="Yes",1,IF(E29="Partly",0.5,IF(OR(E29="No",E29="Unknown"),0,"")))</f>
        <v/>
      </c>
      <c r="J29" s="26" t="str">
        <f aca="false">IF(E29="","Not answered",IF(AND(D29="Gate",E29="No"),"Gate failed",IF(AND(D29="Gate",OR(E29="Partly",E29="Unknown")),"Gate not confirmed",IF(E29="Unknown","Unknown - find out",IF(OR(E29="No",E29="Partly"),"Gap","")))))</f>
        <v>Not answered</v>
      </c>
    </row>
    <row r="30" customFormat="false" ht="30" hidden="false" customHeight="true" outlineLevel="0" collapsed="false">
      <c r="A30" s="16" t="s">
        <v>84</v>
      </c>
      <c r="B30" s="16" t="s">
        <v>78</v>
      </c>
      <c r="C30" s="16" t="s">
        <v>85</v>
      </c>
      <c r="D30" s="25" t="s">
        <v>70</v>
      </c>
      <c r="E30" s="18"/>
      <c r="F30" s="18"/>
      <c r="G30" s="18"/>
      <c r="H30" s="18"/>
      <c r="I30" s="26" t="str">
        <f aca="false">IF(E30="Yes",1,IF(E30="Partly",0.5,IF(OR(E30="No",E30="Unknown"),0,"")))</f>
        <v/>
      </c>
      <c r="J30" s="26" t="str">
        <f aca="false">IF(E30="","Not answered",IF(AND(D30="Gate",E30="No"),"Gate failed",IF(AND(D30="Gate",OR(E30="Partly",E30="Unknown")),"Gate not confirmed",IF(E30="Unknown","Unknown - find out",IF(OR(E30="No",E30="Partly"),"Gap","")))))</f>
        <v>Not answered</v>
      </c>
    </row>
    <row r="31" customFormat="false" ht="30" hidden="false" customHeight="true" outlineLevel="0" collapsed="false">
      <c r="A31" s="16" t="s">
        <v>86</v>
      </c>
      <c r="B31" s="16" t="s">
        <v>78</v>
      </c>
      <c r="C31" s="16" t="s">
        <v>87</v>
      </c>
      <c r="D31" s="25"/>
      <c r="E31" s="18"/>
      <c r="F31" s="18"/>
      <c r="G31" s="18"/>
      <c r="H31" s="18"/>
      <c r="I31" s="26" t="str">
        <f aca="false">IF(E31="Yes",1,IF(E31="Partly",0.5,IF(OR(E31="No",E31="Unknown"),0,"")))</f>
        <v/>
      </c>
      <c r="J31" s="26" t="str">
        <f aca="false">IF(E31="","Not answered",IF(AND(D31="Gate",E31="No"),"Gate failed",IF(AND(D31="Gate",OR(E31="Partly",E31="Unknown")),"Gate not confirmed",IF(E31="Unknown","Unknown - find out",IF(OR(E31="No",E31="Partly"),"Gap","")))))</f>
        <v>Not answered</v>
      </c>
    </row>
    <row r="32" customFormat="false" ht="30" hidden="false" customHeight="true" outlineLevel="0" collapsed="false">
      <c r="A32" s="16" t="s">
        <v>88</v>
      </c>
      <c r="B32" s="16" t="s">
        <v>89</v>
      </c>
      <c r="C32" s="16" t="s">
        <v>90</v>
      </c>
      <c r="D32" s="25"/>
      <c r="E32" s="18"/>
      <c r="F32" s="18"/>
      <c r="G32" s="18"/>
      <c r="H32" s="18"/>
      <c r="I32" s="26" t="str">
        <f aca="false">IF(E32="Yes",1,IF(E32="Partly",0.5,IF(OR(E32="No",E32="Unknown"),0,"")))</f>
        <v/>
      </c>
      <c r="J32" s="26" t="str">
        <f aca="false">IF(E32="","Not answered",IF(AND(D32="Gate",E32="No"),"Gate failed",IF(AND(D32="Gate",OR(E32="Partly",E32="Unknown")),"Gate not confirmed",IF(E32="Unknown","Unknown - find out",IF(OR(E32="No",E32="Partly"),"Gap","")))))</f>
        <v>Not answered</v>
      </c>
    </row>
    <row r="33" customFormat="false" ht="30" hidden="false" customHeight="true" outlineLevel="0" collapsed="false">
      <c r="A33" s="16" t="s">
        <v>91</v>
      </c>
      <c r="B33" s="16" t="s">
        <v>89</v>
      </c>
      <c r="C33" s="16" t="s">
        <v>92</v>
      </c>
      <c r="D33" s="25" t="s">
        <v>70</v>
      </c>
      <c r="E33" s="18"/>
      <c r="F33" s="18"/>
      <c r="G33" s="18"/>
      <c r="H33" s="18"/>
      <c r="I33" s="26" t="str">
        <f aca="false">IF(E33="Yes",1,IF(E33="Partly",0.5,IF(OR(E33="No",E33="Unknown"),0,"")))</f>
        <v/>
      </c>
      <c r="J33" s="26" t="str">
        <f aca="false">IF(E33="","Not answered",IF(AND(D33="Gate",E33="No"),"Gate failed",IF(AND(D33="Gate",OR(E33="Partly",E33="Unknown")),"Gate not confirmed",IF(E33="Unknown","Unknown - find out",IF(OR(E33="No",E33="Partly"),"Gap","")))))</f>
        <v>Not answered</v>
      </c>
    </row>
    <row r="34" customFormat="false" ht="30" hidden="false" customHeight="true" outlineLevel="0" collapsed="false">
      <c r="A34" s="16" t="s">
        <v>93</v>
      </c>
      <c r="B34" s="16" t="s">
        <v>89</v>
      </c>
      <c r="C34" s="16" t="s">
        <v>94</v>
      </c>
      <c r="D34" s="25"/>
      <c r="E34" s="18"/>
      <c r="F34" s="18"/>
      <c r="G34" s="18"/>
      <c r="H34" s="18"/>
      <c r="I34" s="26" t="str">
        <f aca="false">IF(E34="Yes",1,IF(E34="Partly",0.5,IF(OR(E34="No",E34="Unknown"),0,"")))</f>
        <v/>
      </c>
      <c r="J34" s="26" t="str">
        <f aca="false">IF(E34="","Not answered",IF(AND(D34="Gate",E34="No"),"Gate failed",IF(AND(D34="Gate",OR(E34="Partly",E34="Unknown")),"Gate not confirmed",IF(E34="Unknown","Unknown - find out",IF(OR(E34="No",E34="Partly"),"Gap","")))))</f>
        <v>Not answered</v>
      </c>
    </row>
    <row r="35" customFormat="false" ht="30" hidden="false" customHeight="true" outlineLevel="0" collapsed="false">
      <c r="A35" s="16" t="s">
        <v>95</v>
      </c>
      <c r="B35" s="16" t="s">
        <v>89</v>
      </c>
      <c r="C35" s="16" t="s">
        <v>96</v>
      </c>
      <c r="D35" s="25"/>
      <c r="E35" s="18"/>
      <c r="F35" s="18"/>
      <c r="G35" s="18"/>
      <c r="H35" s="18"/>
      <c r="I35" s="26" t="str">
        <f aca="false">IF(E35="Yes",1,IF(E35="Partly",0.5,IF(OR(E35="No",E35="Unknown"),0,"")))</f>
        <v/>
      </c>
      <c r="J35" s="26" t="str">
        <f aca="false">IF(E35="","Not answered",IF(AND(D35="Gate",E35="No"),"Gate failed",IF(AND(D35="Gate",OR(E35="Partly",E35="Unknown")),"Gate not confirmed",IF(E35="Unknown","Unknown - find out",IF(OR(E35="No",E35="Partly"),"Gap","")))))</f>
        <v>Not answered</v>
      </c>
    </row>
    <row r="36" customFormat="false" ht="30" hidden="false" customHeight="true" outlineLevel="0" collapsed="false">
      <c r="A36" s="16" t="s">
        <v>97</v>
      </c>
      <c r="B36" s="16" t="s">
        <v>89</v>
      </c>
      <c r="C36" s="16" t="s">
        <v>98</v>
      </c>
      <c r="D36" s="25" t="s">
        <v>70</v>
      </c>
      <c r="E36" s="18"/>
      <c r="F36" s="18"/>
      <c r="G36" s="18"/>
      <c r="H36" s="18"/>
      <c r="I36" s="26" t="str">
        <f aca="false">IF(E36="Yes",1,IF(E36="Partly",0.5,IF(OR(E36="No",E36="Unknown"),0,"")))</f>
        <v/>
      </c>
      <c r="J36" s="26" t="str">
        <f aca="false">IF(E36="","Not answered",IF(AND(D36="Gate",E36="No"),"Gate failed",IF(AND(D36="Gate",OR(E36="Partly",E36="Unknown")),"Gate not confirmed",IF(E36="Unknown","Unknown - find out",IF(OR(E36="No",E36="Partly"),"Gap","")))))</f>
        <v>Not answered</v>
      </c>
    </row>
    <row r="37" customFormat="false" ht="30" hidden="false" customHeight="true" outlineLevel="0" collapsed="false">
      <c r="A37" s="16" t="s">
        <v>99</v>
      </c>
      <c r="B37" s="16" t="s">
        <v>100</v>
      </c>
      <c r="C37" s="16" t="s">
        <v>101</v>
      </c>
      <c r="D37" s="25"/>
      <c r="E37" s="18"/>
      <c r="F37" s="18"/>
      <c r="G37" s="18"/>
      <c r="H37" s="18"/>
      <c r="I37" s="26" t="str">
        <f aca="false">IF(E37="Yes",1,IF(E37="Partly",0.5,IF(OR(E37="No",E37="Unknown"),0,"")))</f>
        <v/>
      </c>
      <c r="J37" s="26" t="str">
        <f aca="false">IF(E37="","Not answered",IF(AND(D37="Gate",E37="No"),"Gate failed",IF(AND(D37="Gate",OR(E37="Partly",E37="Unknown")),"Gate not confirmed",IF(E37="Unknown","Unknown - find out",IF(OR(E37="No",E37="Partly"),"Gap","")))))</f>
        <v>Not answered</v>
      </c>
    </row>
    <row r="38" customFormat="false" ht="30" hidden="false" customHeight="true" outlineLevel="0" collapsed="false">
      <c r="A38" s="16" t="s">
        <v>102</v>
      </c>
      <c r="B38" s="16" t="s">
        <v>100</v>
      </c>
      <c r="C38" s="16" t="s">
        <v>103</v>
      </c>
      <c r="D38" s="25"/>
      <c r="E38" s="18"/>
      <c r="F38" s="18"/>
      <c r="G38" s="18"/>
      <c r="H38" s="18"/>
      <c r="I38" s="26" t="str">
        <f aca="false">IF(E38="Yes",1,IF(E38="Partly",0.5,IF(OR(E38="No",E38="Unknown"),0,"")))</f>
        <v/>
      </c>
      <c r="J38" s="26" t="str">
        <f aca="false">IF(E38="","Not answered",IF(AND(D38="Gate",E38="No"),"Gate failed",IF(AND(D38="Gate",OR(E38="Partly",E38="Unknown")),"Gate not confirmed",IF(E38="Unknown","Unknown - find out",IF(OR(E38="No",E38="Partly"),"Gap","")))))</f>
        <v>Not answered</v>
      </c>
    </row>
    <row r="39" customFormat="false" ht="30" hidden="false" customHeight="true" outlineLevel="0" collapsed="false">
      <c r="A39" s="16" t="s">
        <v>104</v>
      </c>
      <c r="B39" s="16" t="s">
        <v>100</v>
      </c>
      <c r="C39" s="16" t="s">
        <v>105</v>
      </c>
      <c r="D39" s="25"/>
      <c r="E39" s="18"/>
      <c r="F39" s="18"/>
      <c r="G39" s="18"/>
      <c r="H39" s="18"/>
      <c r="I39" s="26" t="str">
        <f aca="false">IF(E39="Yes",1,IF(E39="Partly",0.5,IF(OR(E39="No",E39="Unknown"),0,"")))</f>
        <v/>
      </c>
      <c r="J39" s="26" t="str">
        <f aca="false">IF(E39="","Not answered",IF(AND(D39="Gate",E39="No"),"Gate failed",IF(AND(D39="Gate",OR(E39="Partly",E39="Unknown")),"Gate not confirmed",IF(E39="Unknown","Unknown - find out",IF(OR(E39="No",E39="Partly"),"Gap","")))))</f>
        <v>Not answered</v>
      </c>
    </row>
    <row r="40" customFormat="false" ht="30" hidden="false" customHeight="true" outlineLevel="0" collapsed="false">
      <c r="A40" s="16" t="s">
        <v>106</v>
      </c>
      <c r="B40" s="16" t="s">
        <v>100</v>
      </c>
      <c r="C40" s="16" t="s">
        <v>107</v>
      </c>
      <c r="D40" s="25"/>
      <c r="E40" s="18"/>
      <c r="F40" s="18"/>
      <c r="G40" s="18"/>
      <c r="H40" s="18"/>
      <c r="I40" s="26" t="str">
        <f aca="false">IF(E40="Yes",1,IF(E40="Partly",0.5,IF(OR(E40="No",E40="Unknown"),0,"")))</f>
        <v/>
      </c>
      <c r="J40" s="26" t="str">
        <f aca="false">IF(E40="","Not answered",IF(AND(D40="Gate",E40="No"),"Gate failed",IF(AND(D40="Gate",OR(E40="Partly",E40="Unknown")),"Gate not confirmed",IF(E40="Unknown","Unknown - find out",IF(OR(E40="No",E40="Partly"),"Gap","")))))</f>
        <v>Not answered</v>
      </c>
    </row>
    <row r="41" customFormat="false" ht="30" hidden="false" customHeight="true" outlineLevel="0" collapsed="false">
      <c r="A41" s="16" t="s">
        <v>108</v>
      </c>
      <c r="B41" s="16" t="s">
        <v>109</v>
      </c>
      <c r="C41" s="16" t="s">
        <v>110</v>
      </c>
      <c r="D41" s="25" t="s">
        <v>70</v>
      </c>
      <c r="E41" s="18"/>
      <c r="F41" s="18"/>
      <c r="G41" s="18"/>
      <c r="H41" s="18"/>
      <c r="I41" s="26" t="str">
        <f aca="false">IF(E41="Yes",1,IF(E41="Partly",0.5,IF(OR(E41="No",E41="Unknown"),0,"")))</f>
        <v/>
      </c>
      <c r="J41" s="26" t="str">
        <f aca="false">IF(E41="","Not answered",IF(AND(D41="Gate",E41="No"),"Gate failed",IF(AND(D41="Gate",OR(E41="Partly",E41="Unknown")),"Gate not confirmed",IF(E41="Unknown","Unknown - find out",IF(OR(E41="No",E41="Partly"),"Gap","")))))</f>
        <v>Not answered</v>
      </c>
    </row>
    <row r="42" customFormat="false" ht="30" hidden="false" customHeight="true" outlineLevel="0" collapsed="false">
      <c r="A42" s="16" t="s">
        <v>111</v>
      </c>
      <c r="B42" s="16" t="s">
        <v>109</v>
      </c>
      <c r="C42" s="16" t="s">
        <v>112</v>
      </c>
      <c r="D42" s="25"/>
      <c r="E42" s="18"/>
      <c r="F42" s="18"/>
      <c r="G42" s="18"/>
      <c r="H42" s="18"/>
      <c r="I42" s="26" t="str">
        <f aca="false">IF(E42="Yes",1,IF(E42="Partly",0.5,IF(OR(E42="No",E42="Unknown"),0,"")))</f>
        <v/>
      </c>
      <c r="J42" s="26" t="str">
        <f aca="false">IF(E42="","Not answered",IF(AND(D42="Gate",E42="No"),"Gate failed",IF(AND(D42="Gate",OR(E42="Partly",E42="Unknown")),"Gate not confirmed",IF(E42="Unknown","Unknown - find out",IF(OR(E42="No",E42="Partly"),"Gap","")))))</f>
        <v>Not answered</v>
      </c>
    </row>
    <row r="43" customFormat="false" ht="30" hidden="false" customHeight="true" outlineLevel="0" collapsed="false">
      <c r="A43" s="16" t="s">
        <v>113</v>
      </c>
      <c r="B43" s="16" t="s">
        <v>109</v>
      </c>
      <c r="C43" s="16" t="s">
        <v>114</v>
      </c>
      <c r="D43" s="25"/>
      <c r="E43" s="18"/>
      <c r="F43" s="18"/>
      <c r="G43" s="18"/>
      <c r="H43" s="18"/>
      <c r="I43" s="26" t="str">
        <f aca="false">IF(E43="Yes",1,IF(E43="Partly",0.5,IF(OR(E43="No",E43="Unknown"),0,"")))</f>
        <v/>
      </c>
      <c r="J43" s="26" t="str">
        <f aca="false">IF(E43="","Not answered",IF(AND(D43="Gate",E43="No"),"Gate failed",IF(AND(D43="Gate",OR(E43="Partly",E43="Unknown")),"Gate not confirmed",IF(E43="Unknown","Unknown - find out",IF(OR(E43="No",E43="Partly"),"Gap","")))))</f>
        <v>Not answered</v>
      </c>
    </row>
    <row r="44" customFormat="false" ht="30" hidden="false" customHeight="true" outlineLevel="0" collapsed="false">
      <c r="A44" s="16" t="s">
        <v>115</v>
      </c>
      <c r="B44" s="16" t="s">
        <v>109</v>
      </c>
      <c r="C44" s="16" t="s">
        <v>116</v>
      </c>
      <c r="D44" s="25"/>
      <c r="E44" s="18"/>
      <c r="F44" s="18"/>
      <c r="G44" s="18"/>
      <c r="H44" s="18"/>
      <c r="I44" s="26" t="str">
        <f aca="false">IF(E44="Yes",1,IF(E44="Partly",0.5,IF(OR(E44="No",E44="Unknown"),0,"")))</f>
        <v/>
      </c>
      <c r="J44" s="26" t="str">
        <f aca="false">IF(E44="","Not answered",IF(AND(D44="Gate",E44="No"),"Gate failed",IF(AND(D44="Gate",OR(E44="Partly",E44="Unknown")),"Gate not confirmed",IF(E44="Unknown","Unknown - find out",IF(OR(E44="No",E44="Partly"),"Gap","")))))</f>
        <v>Not answered</v>
      </c>
    </row>
    <row r="45" customFormat="false" ht="30" hidden="false" customHeight="true" outlineLevel="0" collapsed="false">
      <c r="A45" s="16" t="s">
        <v>117</v>
      </c>
      <c r="B45" s="16" t="s">
        <v>118</v>
      </c>
      <c r="C45" s="16" t="s">
        <v>119</v>
      </c>
      <c r="D45" s="25"/>
      <c r="E45" s="18"/>
      <c r="F45" s="18"/>
      <c r="G45" s="18"/>
      <c r="H45" s="18"/>
      <c r="I45" s="26" t="str">
        <f aca="false">IF(E45="Yes",1,IF(E45="Partly",0.5,IF(OR(E45="No",E45="Unknown"),0,"")))</f>
        <v/>
      </c>
      <c r="J45" s="26" t="str">
        <f aca="false">IF(E45="","Not answered",IF(AND(D45="Gate",E45="No"),"Gate failed",IF(AND(D45="Gate",OR(E45="Partly",E45="Unknown")),"Gate not confirmed",IF(E45="Unknown","Unknown - find out",IF(OR(E45="No",E45="Partly"),"Gap","")))))</f>
        <v>Not answered</v>
      </c>
    </row>
    <row r="46" customFormat="false" ht="30" hidden="false" customHeight="true" outlineLevel="0" collapsed="false">
      <c r="A46" s="16" t="s">
        <v>120</v>
      </c>
      <c r="B46" s="16" t="s">
        <v>118</v>
      </c>
      <c r="C46" s="16" t="s">
        <v>121</v>
      </c>
      <c r="D46" s="25"/>
      <c r="E46" s="18"/>
      <c r="F46" s="18"/>
      <c r="G46" s="18"/>
      <c r="H46" s="18"/>
      <c r="I46" s="26" t="str">
        <f aca="false">IF(E46="Yes",1,IF(E46="Partly",0.5,IF(OR(E46="No",E46="Unknown"),0,"")))</f>
        <v/>
      </c>
      <c r="J46" s="26" t="str">
        <f aca="false">IF(E46="","Not answered",IF(AND(D46="Gate",E46="No"),"Gate failed",IF(AND(D46="Gate",OR(E46="Partly",E46="Unknown")),"Gate not confirmed",IF(E46="Unknown","Unknown - find out",IF(OR(E46="No",E46="Partly"),"Gap","")))))</f>
        <v>Not answered</v>
      </c>
    </row>
    <row r="47" customFormat="false" ht="30" hidden="false" customHeight="true" outlineLevel="0" collapsed="false">
      <c r="A47" s="16" t="s">
        <v>122</v>
      </c>
      <c r="B47" s="16" t="s">
        <v>118</v>
      </c>
      <c r="C47" s="16" t="s">
        <v>123</v>
      </c>
      <c r="D47" s="25"/>
      <c r="E47" s="18"/>
      <c r="F47" s="18"/>
      <c r="G47" s="18"/>
      <c r="H47" s="18"/>
      <c r="I47" s="26" t="str">
        <f aca="false">IF(E47="Yes",1,IF(E47="Partly",0.5,IF(OR(E47="No",E47="Unknown"),0,"")))</f>
        <v/>
      </c>
      <c r="J47" s="26" t="str">
        <f aca="false">IF(E47="","Not answered",IF(AND(D47="Gate",E47="No"),"Gate failed",IF(AND(D47="Gate",OR(E47="Partly",E47="Unknown")),"Gate not confirmed",IF(E47="Unknown","Unknown - find out",IF(OR(E47="No",E47="Partly"),"Gap","")))))</f>
        <v>Not answered</v>
      </c>
    </row>
    <row r="48" customFormat="false" ht="30" hidden="false" customHeight="true" outlineLevel="0" collapsed="false">
      <c r="A48" s="16" t="s">
        <v>124</v>
      </c>
      <c r="B48" s="16" t="s">
        <v>125</v>
      </c>
      <c r="C48" s="16" t="s">
        <v>126</v>
      </c>
      <c r="D48" s="25"/>
      <c r="E48" s="18"/>
      <c r="F48" s="18"/>
      <c r="G48" s="18"/>
      <c r="H48" s="18"/>
      <c r="I48" s="26" t="str">
        <f aca="false">IF(E48="Yes",1,IF(E48="Partly",0.5,IF(OR(E48="No",E48="Unknown"),0,"")))</f>
        <v/>
      </c>
      <c r="J48" s="26" t="str">
        <f aca="false">IF(E48="","Not answered",IF(AND(D48="Gate",E48="No"),"Gate failed",IF(AND(D48="Gate",OR(E48="Partly",E48="Unknown")),"Gate not confirmed",IF(E48="Unknown","Unknown - find out",IF(OR(E48="No",E48="Partly"),"Gap","")))))</f>
        <v>Not answered</v>
      </c>
    </row>
    <row r="49" customFormat="false" ht="30" hidden="false" customHeight="true" outlineLevel="0" collapsed="false">
      <c r="A49" s="16" t="s">
        <v>127</v>
      </c>
      <c r="B49" s="16" t="s">
        <v>125</v>
      </c>
      <c r="C49" s="16" t="s">
        <v>128</v>
      </c>
      <c r="D49" s="25"/>
      <c r="E49" s="18"/>
      <c r="F49" s="18"/>
      <c r="G49" s="18"/>
      <c r="H49" s="18"/>
      <c r="I49" s="26" t="str">
        <f aca="false">IF(E49="Yes",1,IF(E49="Partly",0.5,IF(OR(E49="No",E49="Unknown"),0,"")))</f>
        <v/>
      </c>
      <c r="J49" s="26" t="str">
        <f aca="false">IF(E49="","Not answered",IF(AND(D49="Gate",E49="No"),"Gate failed",IF(AND(D49="Gate",OR(E49="Partly",E49="Unknown")),"Gate not confirmed",IF(E49="Unknown","Unknown - find out",IF(OR(E49="No",E49="Partly"),"Gap","")))))</f>
        <v>Not answered</v>
      </c>
    </row>
    <row r="50" customFormat="false" ht="30" hidden="false" customHeight="true" outlineLevel="0" collapsed="false">
      <c r="A50" s="16" t="s">
        <v>129</v>
      </c>
      <c r="B50" s="16" t="s">
        <v>125</v>
      </c>
      <c r="C50" s="16" t="s">
        <v>130</v>
      </c>
      <c r="D50" s="25" t="s">
        <v>70</v>
      </c>
      <c r="E50" s="18"/>
      <c r="F50" s="18"/>
      <c r="G50" s="18"/>
      <c r="H50" s="18"/>
      <c r="I50" s="26" t="str">
        <f aca="false">IF(E50="Yes",1,IF(E50="Partly",0.5,IF(OR(E50="No",E50="Unknown"),0,"")))</f>
        <v/>
      </c>
      <c r="J50" s="26" t="str">
        <f aca="false">IF(E50="","Not answered",IF(AND(D50="Gate",E50="No"),"Gate failed",IF(AND(D50="Gate",OR(E50="Partly",E50="Unknown")),"Gate not confirmed",IF(E50="Unknown","Unknown - find out",IF(OR(E50="No",E50="Partly"),"Gap","")))))</f>
        <v>Not answered</v>
      </c>
    </row>
    <row r="51" customFormat="false" ht="30" hidden="false" customHeight="true" outlineLevel="0" collapsed="false">
      <c r="A51" s="16" t="s">
        <v>131</v>
      </c>
      <c r="B51" s="16" t="s">
        <v>132</v>
      </c>
      <c r="C51" s="16" t="s">
        <v>133</v>
      </c>
      <c r="D51" s="25"/>
      <c r="E51" s="18"/>
      <c r="F51" s="18"/>
      <c r="G51" s="18"/>
      <c r="H51" s="18"/>
      <c r="I51" s="26" t="str">
        <f aca="false">IF(E51="Yes",1,IF(E51="Partly",0.5,IF(OR(E51="No",E51="Unknown"),0,"")))</f>
        <v/>
      </c>
      <c r="J51" s="26" t="str">
        <f aca="false">IF(E51="","Not answered",IF(AND(D51="Gate",E51="No"),"Gate failed",IF(AND(D51="Gate",OR(E51="Partly",E51="Unknown")),"Gate not confirmed",IF(E51="Unknown","Unknown - find out",IF(OR(E51="No",E51="Partly"),"Gap","")))))</f>
        <v>Not answered</v>
      </c>
    </row>
    <row r="52" customFormat="false" ht="30" hidden="false" customHeight="true" outlineLevel="0" collapsed="false">
      <c r="A52" s="16" t="s">
        <v>134</v>
      </c>
      <c r="B52" s="16" t="s">
        <v>132</v>
      </c>
      <c r="C52" s="16" t="s">
        <v>135</v>
      </c>
      <c r="D52" s="25"/>
      <c r="E52" s="18"/>
      <c r="F52" s="18"/>
      <c r="G52" s="18"/>
      <c r="H52" s="18"/>
      <c r="I52" s="26" t="str">
        <f aca="false">IF(E52="Yes",1,IF(E52="Partly",0.5,IF(OR(E52="No",E52="Unknown"),0,"")))</f>
        <v/>
      </c>
      <c r="J52" s="26" t="str">
        <f aca="false">IF(E52="","Not answered",IF(AND(D52="Gate",E52="No"),"Gate failed",IF(AND(D52="Gate",OR(E52="Partly",E52="Unknown")),"Gate not confirmed",IF(E52="Unknown","Unknown - find out",IF(OR(E52="No",E52="Partly"),"Gap","")))))</f>
        <v>Not answered</v>
      </c>
    </row>
    <row r="53" customFormat="false" ht="30" hidden="false" customHeight="true" outlineLevel="0" collapsed="false">
      <c r="A53" s="16" t="s">
        <v>136</v>
      </c>
      <c r="B53" s="16" t="s">
        <v>132</v>
      </c>
      <c r="C53" s="16" t="s">
        <v>137</v>
      </c>
      <c r="D53" s="25"/>
      <c r="E53" s="18"/>
      <c r="F53" s="18"/>
      <c r="G53" s="18"/>
      <c r="H53" s="18"/>
      <c r="I53" s="26" t="str">
        <f aca="false">IF(E53="Yes",1,IF(E53="Partly",0.5,IF(OR(E53="No",E53="Unknown"),0,"")))</f>
        <v/>
      </c>
      <c r="J53" s="26" t="str">
        <f aca="false">IF(E53="","Not answered",IF(AND(D53="Gate",E53="No"),"Gate failed",IF(AND(D53="Gate",OR(E53="Partly",E53="Unknown")),"Gate not confirmed",IF(E53="Unknown","Unknown - find out",IF(OR(E53="No",E53="Partly"),"Gap","")))))</f>
        <v>Not answered</v>
      </c>
    </row>
    <row r="54" customFormat="false" ht="30" hidden="false" customHeight="true" outlineLevel="0" collapsed="false">
      <c r="A54" s="16" t="s">
        <v>138</v>
      </c>
      <c r="B54" s="16" t="s">
        <v>132</v>
      </c>
      <c r="C54" s="16" t="s">
        <v>139</v>
      </c>
      <c r="D54" s="25"/>
      <c r="E54" s="18"/>
      <c r="F54" s="18"/>
      <c r="G54" s="18"/>
      <c r="H54" s="18"/>
      <c r="I54" s="26" t="str">
        <f aca="false">IF(E54="Yes",1,IF(E54="Partly",0.5,IF(OR(E54="No",E54="Unknown"),0,"")))</f>
        <v/>
      </c>
      <c r="J54" s="26" t="str">
        <f aca="false">IF(E54="","Not answered",IF(AND(D54="Gate",E54="No"),"Gate failed",IF(AND(D54="Gate",OR(E54="Partly",E54="Unknown")),"Gate not confirmed",IF(E54="Unknown","Unknown - find out",IF(OR(E54="No",E54="Partly"),"Gap","")))))</f>
        <v>Not answered</v>
      </c>
    </row>
    <row r="55" customFormat="false" ht="30" hidden="false" customHeight="true" outlineLevel="0" collapsed="false">
      <c r="A55" s="16" t="s">
        <v>140</v>
      </c>
      <c r="B55" s="16" t="s">
        <v>141</v>
      </c>
      <c r="C55" s="16" t="s">
        <v>142</v>
      </c>
      <c r="D55" s="25"/>
      <c r="E55" s="18"/>
      <c r="F55" s="18"/>
      <c r="G55" s="18"/>
      <c r="H55" s="18"/>
      <c r="I55" s="26" t="str">
        <f aca="false">IF(E55="Yes",1,IF(E55="Partly",0.5,IF(OR(E55="No",E55="Unknown"),0,"")))</f>
        <v/>
      </c>
      <c r="J55" s="26" t="str">
        <f aca="false">IF(E55="","Not answered",IF(AND(D55="Gate",E55="No"),"Gate failed",IF(AND(D55="Gate",OR(E55="Partly",E55="Unknown")),"Gate not confirmed",IF(E55="Unknown","Unknown - find out",IF(OR(E55="No",E55="Partly"),"Gap","")))))</f>
        <v>Not answered</v>
      </c>
    </row>
    <row r="56" customFormat="false" ht="30" hidden="false" customHeight="true" outlineLevel="0" collapsed="false">
      <c r="A56" s="16" t="s">
        <v>143</v>
      </c>
      <c r="B56" s="16" t="s">
        <v>141</v>
      </c>
      <c r="C56" s="16" t="s">
        <v>144</v>
      </c>
      <c r="D56" s="25" t="s">
        <v>70</v>
      </c>
      <c r="E56" s="18"/>
      <c r="F56" s="18"/>
      <c r="G56" s="18"/>
      <c r="H56" s="18"/>
      <c r="I56" s="26" t="str">
        <f aca="false">IF(E56="Yes",1,IF(E56="Partly",0.5,IF(OR(E56="No",E56="Unknown"),0,"")))</f>
        <v/>
      </c>
      <c r="J56" s="26" t="str">
        <f aca="false">IF(E56="","Not answered",IF(AND(D56="Gate",E56="No"),"Gate failed",IF(AND(D56="Gate",OR(E56="Partly",E56="Unknown")),"Gate not confirmed",IF(E56="Unknown","Unknown - find out",IF(OR(E56="No",E56="Partly"),"Gap","")))))</f>
        <v>Not answered</v>
      </c>
    </row>
    <row r="57" customFormat="false" ht="30" hidden="false" customHeight="true" outlineLevel="0" collapsed="false">
      <c r="A57" s="16" t="s">
        <v>145</v>
      </c>
      <c r="B57" s="16" t="s">
        <v>141</v>
      </c>
      <c r="C57" s="16" t="s">
        <v>146</v>
      </c>
      <c r="D57" s="25"/>
      <c r="E57" s="18"/>
      <c r="F57" s="18"/>
      <c r="G57" s="18"/>
      <c r="H57" s="18"/>
      <c r="I57" s="26" t="str">
        <f aca="false">IF(E57="Yes",1,IF(E57="Partly",0.5,IF(OR(E57="No",E57="Unknown"),0,"")))</f>
        <v/>
      </c>
      <c r="J57" s="26" t="str">
        <f aca="false">IF(E57="","Not answered",IF(AND(D57="Gate",E57="No"),"Gate failed",IF(AND(D57="Gate",OR(E57="Partly",E57="Unknown")),"Gate not confirmed",IF(E57="Unknown","Unknown - find out",IF(OR(E57="No",E57="Partly"),"Gap","")))))</f>
        <v>Not answered</v>
      </c>
    </row>
    <row r="58" customFormat="false" ht="30" hidden="false" customHeight="true" outlineLevel="0" collapsed="false">
      <c r="A58" s="16" t="s">
        <v>147</v>
      </c>
      <c r="B58" s="16" t="s">
        <v>141</v>
      </c>
      <c r="C58" s="16" t="s">
        <v>148</v>
      </c>
      <c r="D58" s="25"/>
      <c r="E58" s="18"/>
      <c r="F58" s="18"/>
      <c r="G58" s="18"/>
      <c r="H58" s="18"/>
      <c r="I58" s="26" t="str">
        <f aca="false">IF(E58="Yes",1,IF(E58="Partly",0.5,IF(OR(E58="No",E58="Unknown"),0,"")))</f>
        <v/>
      </c>
      <c r="J58" s="26" t="str">
        <f aca="false">IF(E58="","Not answered",IF(AND(D58="Gate",E58="No"),"Gate failed",IF(AND(D58="Gate",OR(E58="Partly",E58="Unknown")),"Gate not confirmed",IF(E58="Unknown","Unknown - find out",IF(OR(E58="No",E58="Partly"),"Gap","")))))</f>
        <v>Not answered</v>
      </c>
    </row>
  </sheetData>
  <mergeCells count="21">
    <mergeCell ref="C12:D12"/>
    <mergeCell ref="I12:J12"/>
    <mergeCell ref="C13:D13"/>
    <mergeCell ref="I13:J13"/>
    <mergeCell ref="C14:D14"/>
    <mergeCell ref="I14:J14"/>
    <mergeCell ref="C15:D15"/>
    <mergeCell ref="I15:J15"/>
    <mergeCell ref="C16:D16"/>
    <mergeCell ref="I16:J16"/>
    <mergeCell ref="C17:D17"/>
    <mergeCell ref="I17:J17"/>
    <mergeCell ref="C18:D18"/>
    <mergeCell ref="I18:J18"/>
    <mergeCell ref="C19:D19"/>
    <mergeCell ref="I19:J19"/>
    <mergeCell ref="C20:D20"/>
    <mergeCell ref="I20:J20"/>
    <mergeCell ref="C21:D21"/>
    <mergeCell ref="H21:J23"/>
    <mergeCell ref="C22:D22"/>
  </mergeCells>
  <conditionalFormatting sqref="J27:J58">
    <cfRule type="expression" priority="2" aboveAverage="0" equalAverage="0" bottom="0" percent="0" rank="0" text="" dxfId="0">
      <formula>LEFT(J27,4)="Gate"</formula>
    </cfRule>
    <cfRule type="expression" priority="3" aboveAverage="0" equalAverage="0" bottom="0" percent="0" rank="0" text="" dxfId="1">
      <formula>OR(J27="Gap",J27="Unknown - find out")</formula>
    </cfRule>
    <cfRule type="expression" priority="4" aboveAverage="0" equalAverage="0" bottom="0" percent="0" rank="0" text="" dxfId="2">
      <formula>J27="Not answered"</formula>
    </cfRule>
  </conditionalFormatting>
  <conditionalFormatting sqref="I20">
    <cfRule type="expression" priority="5" aboveAverage="0" equalAverage="0" bottom="0" percent="0" rank="0" text="" dxfId="0">
      <formula>LEFT(I20,14)="Do not proceed"</formula>
    </cfRule>
    <cfRule type="expression" priority="6" aboveAverage="0" equalAverage="0" bottom="0" percent="0" rank="0" text="" dxfId="3">
      <formula>LEFT(I20,7)="Proceed"</formula>
    </cfRule>
  </conditionalFormatting>
  <dataValidations count="2">
    <dataValidation allowBlank="true" error="Choose a value from the list." errorStyle="stop" errorTitle="Invalid entry" operator="between" showDropDown="false" showErrorMessage="true" showInputMessage="false" sqref="E13:E22" type="list">
      <formula1>Settings!$B$14:$B$16</formula1>
      <formula2>0</formula2>
    </dataValidation>
    <dataValidation allowBlank="true" error="Choose a value from the list." errorStyle="stop" errorTitle="Invalid entry" operator="between" showDropDown="false" showErrorMessage="true" showInputMessage="false" sqref="E27:E58" type="list">
      <formula1>Settings!$A$14:$A$18</formula1>
      <formula2>0</formula2>
    </dataValidation>
  </dataValidations>
  <printOptions headings="false" gridLines="false" gridLinesSet="true" horizontalCentered="true" verticalCentered="false"/>
  <pageMargins left="0.4" right="0.4"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&amp;L&amp;"Arial,Bold"&amp;8 AI Evaluation Checklist</oddHeader>
    <oddFooter>&amp;L&amp;"Arial,Regular"&amp;7 This resource is provided under the dataintelligenceinsights.com Standard Use Licence v1.0. © dataintelligenceinsights.com. All rights reserved.&amp;R&amp;7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6672"/>
    <pageSetUpPr fitToPage="true"/>
  </sheetPr>
  <dimension ref="A1:J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0"/>
    <col collapsed="false" customWidth="true" hidden="false" outlineLevel="0" max="3" min="3" style="0" width="58"/>
    <col collapsed="false" customWidth="true" hidden="false" outlineLevel="0" max="4" min="4" style="0" width="7"/>
    <col collapsed="false" customWidth="true" hidden="false" outlineLevel="0" max="5" min="5" style="0" width="13"/>
    <col collapsed="false" customWidth="true" hidden="false" outlineLevel="0" max="6" min="6" style="0" width="34"/>
    <col collapsed="false" customWidth="true" hidden="false" outlineLevel="0" max="7" min="7" style="0" width="30"/>
    <col collapsed="false" customWidth="true" hidden="false" outlineLevel="0" max="8" min="8" style="0" width="32"/>
    <col collapsed="false" customWidth="true" hidden="false" outlineLevel="0" max="9" min="9" style="0" width="8"/>
    <col collapsed="false" customWidth="true" hidden="false" outlineLevel="0" max="10" min="10" style="0" width="24"/>
  </cols>
  <sheetData>
    <row r="1" customFormat="false" ht="30" hidden="false" customHeight="true" outlineLevel="0" collapsed="false">
      <c r="A1" s="1"/>
      <c r="B1" s="1"/>
      <c r="C1" s="1"/>
      <c r="D1" s="1"/>
      <c r="E1" s="1"/>
      <c r="F1" s="1"/>
      <c r="G1" s="1"/>
      <c r="H1" s="1"/>
      <c r="I1" s="1"/>
      <c r="J1" s="1"/>
    </row>
    <row r="2" customFormat="false" ht="19.7" hidden="false" customHeight="false" outlineLevel="0" collapsed="false">
      <c r="A2" s="2" t="s">
        <v>149</v>
      </c>
      <c r="B2" s="1"/>
      <c r="C2" s="1"/>
      <c r="D2" s="1"/>
      <c r="E2" s="1"/>
      <c r="F2" s="1"/>
      <c r="G2" s="1"/>
      <c r="H2" s="1"/>
      <c r="I2" s="1"/>
      <c r="J2" s="1"/>
    </row>
    <row r="3" customFormat="false" ht="15" hidden="false" customHeight="false" outlineLevel="0" collapsed="false">
      <c r="A3" s="3" t="s">
        <v>150</v>
      </c>
      <c r="B3" s="1"/>
      <c r="C3" s="1"/>
      <c r="D3" s="1"/>
      <c r="E3" s="1"/>
      <c r="F3" s="1"/>
      <c r="G3" s="1"/>
      <c r="H3" s="1"/>
      <c r="I3" s="1"/>
      <c r="J3" s="1"/>
    </row>
    <row r="4" customFormat="false" ht="15" hidden="false" customHeight="false" outlineLevel="0" collapsed="false">
      <c r="A4" s="4" t="s">
        <v>2</v>
      </c>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3" t="s">
        <v>24</v>
      </c>
      <c r="C6" s="27" t="s">
        <v>151</v>
      </c>
      <c r="D6" s="1"/>
      <c r="E6" s="1"/>
      <c r="F6" s="1"/>
      <c r="G6" s="1"/>
      <c r="H6" s="1"/>
      <c r="I6" s="1"/>
      <c r="J6" s="1"/>
    </row>
    <row r="7" customFormat="false" ht="15" hidden="false" customHeight="false" outlineLevel="0" collapsed="false">
      <c r="A7" s="1"/>
      <c r="B7" s="13" t="s">
        <v>25</v>
      </c>
      <c r="C7" s="27" t="s">
        <v>152</v>
      </c>
      <c r="D7" s="1"/>
      <c r="E7" s="1"/>
      <c r="F7" s="1"/>
      <c r="G7" s="1"/>
      <c r="H7" s="1"/>
      <c r="I7" s="1"/>
      <c r="J7" s="1"/>
    </row>
    <row r="8" customFormat="false" ht="15" hidden="false" customHeight="false" outlineLevel="0" collapsed="false">
      <c r="A8" s="1"/>
      <c r="B8" s="13" t="s">
        <v>26</v>
      </c>
      <c r="C8" s="28" t="n">
        <f aca="false">DATE(2026,9,22)</f>
        <v>46287</v>
      </c>
      <c r="D8" s="1"/>
      <c r="E8" s="1"/>
      <c r="F8" s="1"/>
      <c r="G8" s="1"/>
      <c r="H8" s="1"/>
      <c r="I8" s="1"/>
      <c r="J8" s="1"/>
    </row>
    <row r="9" customFormat="false" ht="15" hidden="false" customHeight="false" outlineLevel="0" collapsed="false">
      <c r="A9" s="1"/>
      <c r="B9" s="1"/>
      <c r="C9" s="1"/>
      <c r="D9" s="1"/>
      <c r="E9" s="1"/>
      <c r="F9" s="1"/>
      <c r="G9" s="1"/>
      <c r="H9" s="1"/>
      <c r="I9" s="1"/>
      <c r="J9" s="1"/>
    </row>
    <row r="10" customFormat="false" ht="15" hidden="false" customHeight="false" outlineLevel="0" collapsed="false">
      <c r="A10" s="1"/>
      <c r="B10" s="1"/>
      <c r="C10" s="1"/>
      <c r="D10" s="1"/>
      <c r="E10" s="1"/>
      <c r="F10" s="1"/>
      <c r="G10" s="1"/>
      <c r="H10" s="1"/>
      <c r="I10" s="1"/>
      <c r="J10" s="1"/>
    </row>
    <row r="11" customFormat="false" ht="15" hidden="false" customHeight="false" outlineLevel="0" collapsed="false">
      <c r="A11" s="1"/>
      <c r="B11" s="7" t="s">
        <v>27</v>
      </c>
      <c r="C11" s="1"/>
      <c r="D11" s="1"/>
      <c r="E11" s="1"/>
      <c r="F11" s="1"/>
      <c r="G11" s="1"/>
      <c r="H11" s="7" t="s">
        <v>28</v>
      </c>
      <c r="I11" s="1"/>
      <c r="J11" s="1"/>
    </row>
    <row r="12" customFormat="false" ht="18" hidden="false" customHeight="true" outlineLevel="0" collapsed="false">
      <c r="A12" s="15" t="s">
        <v>29</v>
      </c>
      <c r="B12" s="15" t="s">
        <v>30</v>
      </c>
      <c r="C12" s="15" t="s">
        <v>31</v>
      </c>
      <c r="D12" s="15"/>
      <c r="E12" s="15" t="s">
        <v>32</v>
      </c>
      <c r="F12" s="15" t="s">
        <v>33</v>
      </c>
      <c r="G12" s="1"/>
      <c r="H12" s="16" t="s">
        <v>34</v>
      </c>
      <c r="I12" s="17" t="n">
        <f aca="false">COUNTBLANK(E13:E22)</f>
        <v>0</v>
      </c>
      <c r="J12" s="17"/>
    </row>
    <row r="13" customFormat="false" ht="45" hidden="false" customHeight="true" outlineLevel="0" collapsed="false">
      <c r="A13" s="16" t="s">
        <v>35</v>
      </c>
      <c r="B13" s="16" t="s">
        <v>36</v>
      </c>
      <c r="C13" s="16" t="s">
        <v>37</v>
      </c>
      <c r="D13" s="16"/>
      <c r="E13" s="29" t="s">
        <v>153</v>
      </c>
      <c r="F13" s="29"/>
      <c r="G13" s="1"/>
      <c r="H13" s="16" t="s">
        <v>38</v>
      </c>
      <c r="I13" s="17" t="n">
        <f aca="false">COUNTBLANK(E27:E58)</f>
        <v>0</v>
      </c>
      <c r="J13" s="17"/>
    </row>
    <row r="14" customFormat="false" ht="45" hidden="false" customHeight="true" outlineLevel="0" collapsed="false">
      <c r="A14" s="16" t="s">
        <v>39</v>
      </c>
      <c r="B14" s="16" t="s">
        <v>40</v>
      </c>
      <c r="C14" s="16" t="s">
        <v>41</v>
      </c>
      <c r="D14" s="16"/>
      <c r="E14" s="29" t="s">
        <v>153</v>
      </c>
      <c r="F14" s="29"/>
      <c r="G14" s="1"/>
      <c r="H14" s="16" t="s">
        <v>42</v>
      </c>
      <c r="I14" s="19" t="str">
        <f aca="false">IF(E13="","Not answered",IF(E13="Yes","Yes",IF(E13="Unknown","Unknown","No")))</f>
        <v>No</v>
      </c>
      <c r="J14" s="19"/>
    </row>
    <row r="15" customFormat="false" ht="31.5" hidden="false" customHeight="true" outlineLevel="0" collapsed="false">
      <c r="A15" s="16" t="s">
        <v>43</v>
      </c>
      <c r="B15" s="16" t="s">
        <v>40</v>
      </c>
      <c r="C15" s="16" t="s">
        <v>44</v>
      </c>
      <c r="D15" s="16"/>
      <c r="E15" s="29" t="s">
        <v>153</v>
      </c>
      <c r="F15" s="29"/>
      <c r="G15" s="1"/>
      <c r="H15" s="16" t="s">
        <v>45</v>
      </c>
      <c r="I15" s="19" t="str">
        <f aca="false">IF(COUNTBLANK(E13:E22)&gt;0,"Incomplete",IF(COUNTIF(E14:E16,"Yes")&gt;0,"High",IF(COUNTIF(E14:E16,"Unknown")&gt;0,"Unconfirmed",IF(COUNTIF(E17:E22,"Yes")&gt;=Settings!$B$11,"Medium",IF(COUNTIF(E17:E22,"Unknown")&gt;0,"Unconfirmed","Low")))))</f>
        <v>Medium</v>
      </c>
      <c r="J15" s="19"/>
    </row>
    <row r="16" customFormat="false" ht="31.5" hidden="false" customHeight="true" outlineLevel="0" collapsed="false">
      <c r="A16" s="16" t="s">
        <v>46</v>
      </c>
      <c r="B16" s="16" t="s">
        <v>40</v>
      </c>
      <c r="C16" s="16" t="s">
        <v>47</v>
      </c>
      <c r="D16" s="16"/>
      <c r="E16" s="29" t="s">
        <v>153</v>
      </c>
      <c r="F16" s="29"/>
      <c r="G16" s="1"/>
      <c r="H16" s="16" t="s">
        <v>48</v>
      </c>
      <c r="I16" s="20" t="n">
        <f aca="false">IF(COUNT(I27:I58)=0,"-",SUM(I27:I58)/COUNT(I27:I58))</f>
        <v>0.806451612903226</v>
      </c>
      <c r="J16" s="20"/>
    </row>
    <row r="17" customFormat="false" ht="18.75" hidden="false" customHeight="true" outlineLevel="0" collapsed="false">
      <c r="A17" s="16" t="s">
        <v>49</v>
      </c>
      <c r="B17" s="16" t="s">
        <v>50</v>
      </c>
      <c r="C17" s="16" t="s">
        <v>51</v>
      </c>
      <c r="D17" s="16"/>
      <c r="E17" s="29" t="s">
        <v>154</v>
      </c>
      <c r="F17" s="29"/>
      <c r="G17" s="1"/>
      <c r="H17" s="16" t="s">
        <v>52</v>
      </c>
      <c r="I17" s="20" t="n">
        <f aca="false">IFERROR(INDEX(Settings!$B$6:$B$8,MATCH(I15,Settings!$A$6:$A$8,0)),"-")</f>
        <v>0.75</v>
      </c>
      <c r="J17" s="20"/>
    </row>
    <row r="18" customFormat="false" ht="31.5" hidden="false" customHeight="true" outlineLevel="0" collapsed="false">
      <c r="A18" s="16" t="s">
        <v>53</v>
      </c>
      <c r="B18" s="16" t="s">
        <v>50</v>
      </c>
      <c r="C18" s="16" t="s">
        <v>54</v>
      </c>
      <c r="D18" s="16"/>
      <c r="E18" s="29" t="s">
        <v>153</v>
      </c>
      <c r="F18" s="29"/>
      <c r="G18" s="1"/>
      <c r="H18" s="16" t="s">
        <v>55</v>
      </c>
      <c r="I18" s="19" t="str">
        <f aca="false">COUNTIF(J27:J58,"Gate failed")&amp;" / "&amp;COUNTIF(J27:J58,"Gate not confirmed")</f>
        <v>0 / 0</v>
      </c>
      <c r="J18" s="19"/>
    </row>
    <row r="19" customFormat="false" ht="31.5" hidden="false" customHeight="true" outlineLevel="0" collapsed="false">
      <c r="A19" s="16" t="s">
        <v>56</v>
      </c>
      <c r="B19" s="16" t="s">
        <v>50</v>
      </c>
      <c r="C19" s="16" t="s">
        <v>57</v>
      </c>
      <c r="D19" s="16"/>
      <c r="E19" s="29" t="s">
        <v>153</v>
      </c>
      <c r="F19" s="29"/>
      <c r="G19" s="1"/>
      <c r="H19" s="16" t="s">
        <v>58</v>
      </c>
      <c r="I19" s="17" t="n">
        <f aca="false">COUNTIF(E27:E58,"Unknown")</f>
        <v>0</v>
      </c>
      <c r="J19" s="17"/>
    </row>
    <row r="20" customFormat="false" ht="39.75" hidden="false" customHeight="true" outlineLevel="0" collapsed="false">
      <c r="A20" s="16" t="s">
        <v>59</v>
      </c>
      <c r="B20" s="16" t="s">
        <v>50</v>
      </c>
      <c r="C20" s="16" t="s">
        <v>60</v>
      </c>
      <c r="D20" s="16"/>
      <c r="E20" s="29" t="s">
        <v>154</v>
      </c>
      <c r="F20" s="29"/>
      <c r="G20" s="1"/>
      <c r="H20" s="21" t="s">
        <v>61</v>
      </c>
      <c r="I20" s="22" t="str">
        <f aca="false">IF(I14="Yes","Do not proceed - potential prohibited use; obtain legal review",IF(OR(I12&gt;0,I13&gt;0),"Incomplete - answer all questions before concluding",IF(I14="Unknown","Hold - confirm the stop-trigger question first",IF(COUNTIF(J27:J58,"Gate failed")&gt;0,"Do not proceed - resolve failed gate(s)",IF(I15="Unconfirmed","Hold - resolve Unknown screening answers to set the risk tier",IF(COUNTIF(J27:J58,"Gate not confirmed")&gt;0,"Hold - confirm gate(s) before proceeding",IF(I16&lt;I17,"Not ready - readiness "&amp;TEXT(I16,"0%")&amp;" is below the "&amp;TEXT(I17,"0%")&amp;" required",IF(I15="High","Proceed only with formal specialist risk assessment","Proceed - track open gaps"))))))))</f>
        <v>Proceed - track open gaps</v>
      </c>
      <c r="J20" s="22"/>
    </row>
    <row r="21" customFormat="false" ht="31.5" hidden="false" customHeight="true" outlineLevel="0" collapsed="false">
      <c r="A21" s="16" t="s">
        <v>62</v>
      </c>
      <c r="B21" s="16" t="s">
        <v>50</v>
      </c>
      <c r="C21" s="16" t="s">
        <v>63</v>
      </c>
      <c r="D21" s="16"/>
      <c r="E21" s="29" t="s">
        <v>154</v>
      </c>
      <c r="F21" s="29"/>
      <c r="G21" s="1"/>
      <c r="H21" s="23" t="s">
        <v>64</v>
      </c>
      <c r="I21" s="23"/>
      <c r="J21" s="23"/>
    </row>
    <row r="22" customFormat="false" ht="18.75" hidden="false" customHeight="true" outlineLevel="0" collapsed="false">
      <c r="A22" s="16" t="s">
        <v>65</v>
      </c>
      <c r="B22" s="16" t="s">
        <v>50</v>
      </c>
      <c r="C22" s="16" t="s">
        <v>66</v>
      </c>
      <c r="D22" s="16"/>
      <c r="E22" s="29" t="s">
        <v>154</v>
      </c>
      <c r="F22" s="29"/>
      <c r="G22" s="1"/>
      <c r="H22" s="23"/>
      <c r="I22" s="23"/>
      <c r="J22" s="23"/>
    </row>
    <row r="23" customFormat="false" ht="15" hidden="false" customHeight="false" outlineLevel="0" collapsed="false">
      <c r="A23" s="1"/>
      <c r="B23" s="1"/>
      <c r="C23" s="1"/>
      <c r="D23" s="1"/>
      <c r="E23" s="1"/>
      <c r="F23" s="1"/>
      <c r="G23" s="1"/>
      <c r="H23" s="23"/>
      <c r="I23" s="23"/>
      <c r="J23" s="23"/>
    </row>
    <row r="24" customFormat="false" ht="15" hidden="false" customHeight="false" outlineLevel="0" collapsed="false">
      <c r="A24" s="1"/>
      <c r="B24" s="1"/>
      <c r="C24" s="1"/>
      <c r="D24" s="1"/>
      <c r="E24" s="1"/>
      <c r="F24" s="1"/>
      <c r="G24" s="1"/>
      <c r="H24" s="1"/>
      <c r="I24" s="1"/>
      <c r="J24" s="1"/>
    </row>
    <row r="25" customFormat="false" ht="15" hidden="false" customHeight="false" outlineLevel="0" collapsed="false">
      <c r="A25" s="1"/>
      <c r="B25" s="7" t="s">
        <v>67</v>
      </c>
      <c r="C25" s="1"/>
      <c r="D25" s="1"/>
      <c r="E25" s="1"/>
      <c r="F25" s="1"/>
      <c r="G25" s="1"/>
      <c r="H25" s="1"/>
      <c r="I25" s="1"/>
      <c r="J25" s="1"/>
    </row>
    <row r="26" customFormat="false" ht="30" hidden="false" customHeight="true" outlineLevel="0" collapsed="false">
      <c r="A26" s="15" t="s">
        <v>29</v>
      </c>
      <c r="B26" s="15" t="s">
        <v>68</v>
      </c>
      <c r="C26" s="15" t="s">
        <v>69</v>
      </c>
      <c r="D26" s="15" t="s">
        <v>70</v>
      </c>
      <c r="E26" s="15" t="s">
        <v>71</v>
      </c>
      <c r="F26" s="15" t="s">
        <v>72</v>
      </c>
      <c r="G26" s="15" t="s">
        <v>73</v>
      </c>
      <c r="H26" s="15" t="s">
        <v>74</v>
      </c>
      <c r="I26" s="24" t="s">
        <v>75</v>
      </c>
      <c r="J26" s="24" t="s">
        <v>76</v>
      </c>
    </row>
    <row r="27" customFormat="false" ht="30" hidden="false" customHeight="true" outlineLevel="0" collapsed="false">
      <c r="A27" s="16" t="s">
        <v>77</v>
      </c>
      <c r="B27" s="16" t="s">
        <v>78</v>
      </c>
      <c r="C27" s="16" t="s">
        <v>79</v>
      </c>
      <c r="D27" s="25" t="s">
        <v>70</v>
      </c>
      <c r="E27" s="29" t="s">
        <v>154</v>
      </c>
      <c r="F27" s="29"/>
      <c r="G27" s="29"/>
      <c r="H27" s="29"/>
      <c r="I27" s="26" t="n">
        <f aca="false">IF(E27="Yes",1,IF(E27="Partly",0.5,IF(OR(E27="No",E27="Unknown"),0,"")))</f>
        <v>1</v>
      </c>
      <c r="J27" s="26" t="str">
        <f aca="false">IF(E27="","Not answered",IF(AND(D27="Gate",E27="No"),"Gate failed",IF(AND(D27="Gate",OR(E27="Partly",E27="Unknown")),"Gate not confirmed",IF(E27="Unknown","Unknown - find out",IF(OR(E27="No",E27="Partly"),"Gap","")))))</f>
        <v/>
      </c>
    </row>
    <row r="28" customFormat="false" ht="30" hidden="false" customHeight="true" outlineLevel="0" collapsed="false">
      <c r="A28" s="16" t="s">
        <v>80</v>
      </c>
      <c r="B28" s="16" t="s">
        <v>78</v>
      </c>
      <c r="C28" s="16" t="s">
        <v>81</v>
      </c>
      <c r="D28" s="25"/>
      <c r="E28" s="29" t="s">
        <v>154</v>
      </c>
      <c r="F28" s="29"/>
      <c r="G28" s="29"/>
      <c r="H28" s="29"/>
      <c r="I28" s="26" t="n">
        <f aca="false">IF(E28="Yes",1,IF(E28="Partly",0.5,IF(OR(E28="No",E28="Unknown"),0,"")))</f>
        <v>1</v>
      </c>
      <c r="J28" s="26" t="str">
        <f aca="false">IF(E28="","Not answered",IF(AND(D28="Gate",E28="No"),"Gate failed",IF(AND(D28="Gate",OR(E28="Partly",E28="Unknown")),"Gate not confirmed",IF(E28="Unknown","Unknown - find out",IF(OR(E28="No",E28="Partly"),"Gap","")))))</f>
        <v/>
      </c>
    </row>
    <row r="29" customFormat="false" ht="30" hidden="false" customHeight="true" outlineLevel="0" collapsed="false">
      <c r="A29" s="16" t="s">
        <v>82</v>
      </c>
      <c r="B29" s="16" t="s">
        <v>78</v>
      </c>
      <c r="C29" s="16" t="s">
        <v>83</v>
      </c>
      <c r="D29" s="25"/>
      <c r="E29" s="29" t="s">
        <v>154</v>
      </c>
      <c r="F29" s="29"/>
      <c r="G29" s="29"/>
      <c r="H29" s="29"/>
      <c r="I29" s="26" t="n">
        <f aca="false">IF(E29="Yes",1,IF(E29="Partly",0.5,IF(OR(E29="No",E29="Unknown"),0,"")))</f>
        <v>1</v>
      </c>
      <c r="J29" s="26" t="str">
        <f aca="false">IF(E29="","Not answered",IF(AND(D29="Gate",E29="No"),"Gate failed",IF(AND(D29="Gate",OR(E29="Partly",E29="Unknown")),"Gate not confirmed",IF(E29="Unknown","Unknown - find out",IF(OR(E29="No",E29="Partly"),"Gap","")))))</f>
        <v/>
      </c>
    </row>
    <row r="30" customFormat="false" ht="30" hidden="false" customHeight="true" outlineLevel="0" collapsed="false">
      <c r="A30" s="16" t="s">
        <v>84</v>
      </c>
      <c r="B30" s="16" t="s">
        <v>78</v>
      </c>
      <c r="C30" s="16" t="s">
        <v>85</v>
      </c>
      <c r="D30" s="25" t="s">
        <v>70</v>
      </c>
      <c r="E30" s="29" t="s">
        <v>154</v>
      </c>
      <c r="F30" s="29"/>
      <c r="G30" s="29"/>
      <c r="H30" s="29"/>
      <c r="I30" s="26" t="n">
        <f aca="false">IF(E30="Yes",1,IF(E30="Partly",0.5,IF(OR(E30="No",E30="Unknown"),0,"")))</f>
        <v>1</v>
      </c>
      <c r="J30" s="26" t="str">
        <f aca="false">IF(E30="","Not answered",IF(AND(D30="Gate",E30="No"),"Gate failed",IF(AND(D30="Gate",OR(E30="Partly",E30="Unknown")),"Gate not confirmed",IF(E30="Unknown","Unknown - find out",IF(OR(E30="No",E30="Partly"),"Gap","")))))</f>
        <v/>
      </c>
    </row>
    <row r="31" customFormat="false" ht="30" hidden="false" customHeight="true" outlineLevel="0" collapsed="false">
      <c r="A31" s="16" t="s">
        <v>86</v>
      </c>
      <c r="B31" s="16" t="s">
        <v>78</v>
      </c>
      <c r="C31" s="16" t="s">
        <v>87</v>
      </c>
      <c r="D31" s="25"/>
      <c r="E31" s="29" t="s">
        <v>155</v>
      </c>
      <c r="F31" s="29"/>
      <c r="G31" s="29" t="s">
        <v>156</v>
      </c>
      <c r="H31" s="29" t="s">
        <v>157</v>
      </c>
      <c r="I31" s="26" t="n">
        <f aca="false">IF(E31="Yes",1,IF(E31="Partly",0.5,IF(OR(E31="No",E31="Unknown"),0,"")))</f>
        <v>0.5</v>
      </c>
      <c r="J31" s="26" t="str">
        <f aca="false">IF(E31="","Not answered",IF(AND(D31="Gate",E31="No"),"Gate failed",IF(AND(D31="Gate",OR(E31="Partly",E31="Unknown")),"Gate not confirmed",IF(E31="Unknown","Unknown - find out",IF(OR(E31="No",E31="Partly"),"Gap","")))))</f>
        <v>Gap</v>
      </c>
    </row>
    <row r="32" customFormat="false" ht="30" hidden="false" customHeight="true" outlineLevel="0" collapsed="false">
      <c r="A32" s="16" t="s">
        <v>88</v>
      </c>
      <c r="B32" s="16" t="s">
        <v>89</v>
      </c>
      <c r="C32" s="16" t="s">
        <v>90</v>
      </c>
      <c r="D32" s="25"/>
      <c r="E32" s="29" t="s">
        <v>154</v>
      </c>
      <c r="F32" s="29"/>
      <c r="G32" s="29"/>
      <c r="H32" s="29"/>
      <c r="I32" s="26" t="n">
        <f aca="false">IF(E32="Yes",1,IF(E32="Partly",0.5,IF(OR(E32="No",E32="Unknown"),0,"")))</f>
        <v>1</v>
      </c>
      <c r="J32" s="26" t="str">
        <f aca="false">IF(E32="","Not answered",IF(AND(D32="Gate",E32="No"),"Gate failed",IF(AND(D32="Gate",OR(E32="Partly",E32="Unknown")),"Gate not confirmed",IF(E32="Unknown","Unknown - find out",IF(OR(E32="No",E32="Partly"),"Gap","")))))</f>
        <v/>
      </c>
    </row>
    <row r="33" customFormat="false" ht="30" hidden="false" customHeight="true" outlineLevel="0" collapsed="false">
      <c r="A33" s="16" t="s">
        <v>91</v>
      </c>
      <c r="B33" s="16" t="s">
        <v>89</v>
      </c>
      <c r="C33" s="16" t="s">
        <v>92</v>
      </c>
      <c r="D33" s="25" t="s">
        <v>70</v>
      </c>
      <c r="E33" s="29" t="s">
        <v>154</v>
      </c>
      <c r="F33" s="29"/>
      <c r="G33" s="29"/>
      <c r="H33" s="29"/>
      <c r="I33" s="26" t="n">
        <f aca="false">IF(E33="Yes",1,IF(E33="Partly",0.5,IF(OR(E33="No",E33="Unknown"),0,"")))</f>
        <v>1</v>
      </c>
      <c r="J33" s="26" t="str">
        <f aca="false">IF(E33="","Not answered",IF(AND(D33="Gate",E33="No"),"Gate failed",IF(AND(D33="Gate",OR(E33="Partly",E33="Unknown")),"Gate not confirmed",IF(E33="Unknown","Unknown - find out",IF(OR(E33="No",E33="Partly"),"Gap","")))))</f>
        <v/>
      </c>
    </row>
    <row r="34" customFormat="false" ht="30" hidden="false" customHeight="true" outlineLevel="0" collapsed="false">
      <c r="A34" s="16" t="s">
        <v>93</v>
      </c>
      <c r="B34" s="16" t="s">
        <v>89</v>
      </c>
      <c r="C34" s="16" t="s">
        <v>94</v>
      </c>
      <c r="D34" s="25"/>
      <c r="E34" s="29" t="s">
        <v>155</v>
      </c>
      <c r="F34" s="29"/>
      <c r="G34" s="29" t="s">
        <v>156</v>
      </c>
      <c r="H34" s="29" t="s">
        <v>157</v>
      </c>
      <c r="I34" s="26" t="n">
        <f aca="false">IF(E34="Yes",1,IF(E34="Partly",0.5,IF(OR(E34="No",E34="Unknown"),0,"")))</f>
        <v>0.5</v>
      </c>
      <c r="J34" s="26" t="str">
        <f aca="false">IF(E34="","Not answered",IF(AND(D34="Gate",E34="No"),"Gate failed",IF(AND(D34="Gate",OR(E34="Partly",E34="Unknown")),"Gate not confirmed",IF(E34="Unknown","Unknown - find out",IF(OR(E34="No",E34="Partly"),"Gap","")))))</f>
        <v>Gap</v>
      </c>
    </row>
    <row r="35" customFormat="false" ht="30" hidden="false" customHeight="true" outlineLevel="0" collapsed="false">
      <c r="A35" s="16" t="s">
        <v>95</v>
      </c>
      <c r="B35" s="16" t="s">
        <v>89</v>
      </c>
      <c r="C35" s="16" t="s">
        <v>96</v>
      </c>
      <c r="D35" s="25"/>
      <c r="E35" s="29" t="s">
        <v>154</v>
      </c>
      <c r="F35" s="29"/>
      <c r="G35" s="29"/>
      <c r="H35" s="29"/>
      <c r="I35" s="26" t="n">
        <f aca="false">IF(E35="Yes",1,IF(E35="Partly",0.5,IF(OR(E35="No",E35="Unknown"),0,"")))</f>
        <v>1</v>
      </c>
      <c r="J35" s="26" t="str">
        <f aca="false">IF(E35="","Not answered",IF(AND(D35="Gate",E35="No"),"Gate failed",IF(AND(D35="Gate",OR(E35="Partly",E35="Unknown")),"Gate not confirmed",IF(E35="Unknown","Unknown - find out",IF(OR(E35="No",E35="Partly"),"Gap","")))))</f>
        <v/>
      </c>
    </row>
    <row r="36" customFormat="false" ht="30" hidden="false" customHeight="true" outlineLevel="0" collapsed="false">
      <c r="A36" s="16" t="s">
        <v>97</v>
      </c>
      <c r="B36" s="16" t="s">
        <v>89</v>
      </c>
      <c r="C36" s="16" t="s">
        <v>98</v>
      </c>
      <c r="D36" s="25" t="s">
        <v>70</v>
      </c>
      <c r="E36" s="29" t="s">
        <v>154</v>
      </c>
      <c r="F36" s="29"/>
      <c r="G36" s="29"/>
      <c r="H36" s="29"/>
      <c r="I36" s="26" t="n">
        <f aca="false">IF(E36="Yes",1,IF(E36="Partly",0.5,IF(OR(E36="No",E36="Unknown"),0,"")))</f>
        <v>1</v>
      </c>
      <c r="J36" s="26" t="str">
        <f aca="false">IF(E36="","Not answered",IF(AND(D36="Gate",E36="No"),"Gate failed",IF(AND(D36="Gate",OR(E36="Partly",E36="Unknown")),"Gate not confirmed",IF(E36="Unknown","Unknown - find out",IF(OR(E36="No",E36="Partly"),"Gap","")))))</f>
        <v/>
      </c>
    </row>
    <row r="37" customFormat="false" ht="30" hidden="false" customHeight="true" outlineLevel="0" collapsed="false">
      <c r="A37" s="16" t="s">
        <v>99</v>
      </c>
      <c r="B37" s="16" t="s">
        <v>100</v>
      </c>
      <c r="C37" s="16" t="s">
        <v>101</v>
      </c>
      <c r="D37" s="25"/>
      <c r="E37" s="29" t="s">
        <v>154</v>
      </c>
      <c r="F37" s="29"/>
      <c r="G37" s="29"/>
      <c r="H37" s="29"/>
      <c r="I37" s="26" t="n">
        <f aca="false">IF(E37="Yes",1,IF(E37="Partly",0.5,IF(OR(E37="No",E37="Unknown"),0,"")))</f>
        <v>1</v>
      </c>
      <c r="J37" s="26" t="str">
        <f aca="false">IF(E37="","Not answered",IF(AND(D37="Gate",E37="No"),"Gate failed",IF(AND(D37="Gate",OR(E37="Partly",E37="Unknown")),"Gate not confirmed",IF(E37="Unknown","Unknown - find out",IF(OR(E37="No",E37="Partly"),"Gap","")))))</f>
        <v/>
      </c>
    </row>
    <row r="38" customFormat="false" ht="30" hidden="false" customHeight="true" outlineLevel="0" collapsed="false">
      <c r="A38" s="16" t="s">
        <v>102</v>
      </c>
      <c r="B38" s="16" t="s">
        <v>100</v>
      </c>
      <c r="C38" s="16" t="s">
        <v>103</v>
      </c>
      <c r="D38" s="25"/>
      <c r="E38" s="29" t="s">
        <v>154</v>
      </c>
      <c r="F38" s="29"/>
      <c r="G38" s="29"/>
      <c r="H38" s="29"/>
      <c r="I38" s="26" t="n">
        <f aca="false">IF(E38="Yes",1,IF(E38="Partly",0.5,IF(OR(E38="No",E38="Unknown"),0,"")))</f>
        <v>1</v>
      </c>
      <c r="J38" s="26" t="str">
        <f aca="false">IF(E38="","Not answered",IF(AND(D38="Gate",E38="No"),"Gate failed",IF(AND(D38="Gate",OR(E38="Partly",E38="Unknown")),"Gate not confirmed",IF(E38="Unknown","Unknown - find out",IF(OR(E38="No",E38="Partly"),"Gap","")))))</f>
        <v/>
      </c>
    </row>
    <row r="39" customFormat="false" ht="30" hidden="false" customHeight="true" outlineLevel="0" collapsed="false">
      <c r="A39" s="16" t="s">
        <v>104</v>
      </c>
      <c r="B39" s="16" t="s">
        <v>100</v>
      </c>
      <c r="C39" s="16" t="s">
        <v>105</v>
      </c>
      <c r="D39" s="25"/>
      <c r="E39" s="29" t="s">
        <v>155</v>
      </c>
      <c r="F39" s="29"/>
      <c r="G39" s="29" t="s">
        <v>156</v>
      </c>
      <c r="H39" s="29" t="s">
        <v>157</v>
      </c>
      <c r="I39" s="26" t="n">
        <f aca="false">IF(E39="Yes",1,IF(E39="Partly",0.5,IF(OR(E39="No",E39="Unknown"),0,"")))</f>
        <v>0.5</v>
      </c>
      <c r="J39" s="26" t="str">
        <f aca="false">IF(E39="","Not answered",IF(AND(D39="Gate",E39="No"),"Gate failed",IF(AND(D39="Gate",OR(E39="Partly",E39="Unknown")),"Gate not confirmed",IF(E39="Unknown","Unknown - find out",IF(OR(E39="No",E39="Partly"),"Gap","")))))</f>
        <v>Gap</v>
      </c>
    </row>
    <row r="40" customFormat="false" ht="30" hidden="false" customHeight="true" outlineLevel="0" collapsed="false">
      <c r="A40" s="16" t="s">
        <v>106</v>
      </c>
      <c r="B40" s="16" t="s">
        <v>100</v>
      </c>
      <c r="C40" s="16" t="s">
        <v>107</v>
      </c>
      <c r="D40" s="25"/>
      <c r="E40" s="29" t="s">
        <v>154</v>
      </c>
      <c r="F40" s="29"/>
      <c r="G40" s="29"/>
      <c r="H40" s="29"/>
      <c r="I40" s="26" t="n">
        <f aca="false">IF(E40="Yes",1,IF(E40="Partly",0.5,IF(OR(E40="No",E40="Unknown"),0,"")))</f>
        <v>1</v>
      </c>
      <c r="J40" s="26" t="str">
        <f aca="false">IF(E40="","Not answered",IF(AND(D40="Gate",E40="No"),"Gate failed",IF(AND(D40="Gate",OR(E40="Partly",E40="Unknown")),"Gate not confirmed",IF(E40="Unknown","Unknown - find out",IF(OR(E40="No",E40="Partly"),"Gap","")))))</f>
        <v/>
      </c>
    </row>
    <row r="41" customFormat="false" ht="30" hidden="false" customHeight="true" outlineLevel="0" collapsed="false">
      <c r="A41" s="16" t="s">
        <v>108</v>
      </c>
      <c r="B41" s="16" t="s">
        <v>109</v>
      </c>
      <c r="C41" s="16" t="s">
        <v>110</v>
      </c>
      <c r="D41" s="25" t="s">
        <v>70</v>
      </c>
      <c r="E41" s="29" t="s">
        <v>154</v>
      </c>
      <c r="F41" s="29"/>
      <c r="G41" s="29"/>
      <c r="H41" s="29"/>
      <c r="I41" s="26" t="n">
        <f aca="false">IF(E41="Yes",1,IF(E41="Partly",0.5,IF(OR(E41="No",E41="Unknown"),0,"")))</f>
        <v>1</v>
      </c>
      <c r="J41" s="26" t="str">
        <f aca="false">IF(E41="","Not answered",IF(AND(D41="Gate",E41="No"),"Gate failed",IF(AND(D41="Gate",OR(E41="Partly",E41="Unknown")),"Gate not confirmed",IF(E41="Unknown","Unknown - find out",IF(OR(E41="No",E41="Partly"),"Gap","")))))</f>
        <v/>
      </c>
    </row>
    <row r="42" customFormat="false" ht="30" hidden="false" customHeight="true" outlineLevel="0" collapsed="false">
      <c r="A42" s="16" t="s">
        <v>111</v>
      </c>
      <c r="B42" s="16" t="s">
        <v>109</v>
      </c>
      <c r="C42" s="16" t="s">
        <v>112</v>
      </c>
      <c r="D42" s="25"/>
      <c r="E42" s="29" t="s">
        <v>154</v>
      </c>
      <c r="F42" s="29"/>
      <c r="G42" s="29"/>
      <c r="H42" s="29"/>
      <c r="I42" s="26" t="n">
        <f aca="false">IF(E42="Yes",1,IF(E42="Partly",0.5,IF(OR(E42="No",E42="Unknown"),0,"")))</f>
        <v>1</v>
      </c>
      <c r="J42" s="26" t="str">
        <f aca="false">IF(E42="","Not answered",IF(AND(D42="Gate",E42="No"),"Gate failed",IF(AND(D42="Gate",OR(E42="Partly",E42="Unknown")),"Gate not confirmed",IF(E42="Unknown","Unknown - find out",IF(OR(E42="No",E42="Partly"),"Gap","")))))</f>
        <v/>
      </c>
    </row>
    <row r="43" customFormat="false" ht="30" hidden="false" customHeight="true" outlineLevel="0" collapsed="false">
      <c r="A43" s="16" t="s">
        <v>113</v>
      </c>
      <c r="B43" s="16" t="s">
        <v>109</v>
      </c>
      <c r="C43" s="16" t="s">
        <v>114</v>
      </c>
      <c r="D43" s="25"/>
      <c r="E43" s="29" t="s">
        <v>158</v>
      </c>
      <c r="F43" s="29"/>
      <c r="G43" s="29"/>
      <c r="H43" s="29"/>
      <c r="I43" s="26" t="str">
        <f aca="false">IF(E43="Yes",1,IF(E43="Partly",0.5,IF(OR(E43="No",E43="Unknown"),0,"")))</f>
        <v/>
      </c>
      <c r="J43" s="26" t="str">
        <f aca="false">IF(E43="","Not answered",IF(AND(D43="Gate",E43="No"),"Gate failed",IF(AND(D43="Gate",OR(E43="Partly",E43="Unknown")),"Gate not confirmed",IF(E43="Unknown","Unknown - find out",IF(OR(E43="No",E43="Partly"),"Gap","")))))</f>
        <v/>
      </c>
    </row>
    <row r="44" customFormat="false" ht="30" hidden="false" customHeight="true" outlineLevel="0" collapsed="false">
      <c r="A44" s="16" t="s">
        <v>115</v>
      </c>
      <c r="B44" s="16" t="s">
        <v>109</v>
      </c>
      <c r="C44" s="16" t="s">
        <v>116</v>
      </c>
      <c r="D44" s="25"/>
      <c r="E44" s="29" t="s">
        <v>154</v>
      </c>
      <c r="F44" s="29"/>
      <c r="G44" s="29"/>
      <c r="H44" s="29"/>
      <c r="I44" s="26" t="n">
        <f aca="false">IF(E44="Yes",1,IF(E44="Partly",0.5,IF(OR(E44="No",E44="Unknown"),0,"")))</f>
        <v>1</v>
      </c>
      <c r="J44" s="26" t="str">
        <f aca="false">IF(E44="","Not answered",IF(AND(D44="Gate",E44="No"),"Gate failed",IF(AND(D44="Gate",OR(E44="Partly",E44="Unknown")),"Gate not confirmed",IF(E44="Unknown","Unknown - find out",IF(OR(E44="No",E44="Partly"),"Gap","")))))</f>
        <v/>
      </c>
    </row>
    <row r="45" customFormat="false" ht="30" hidden="false" customHeight="true" outlineLevel="0" collapsed="false">
      <c r="A45" s="16" t="s">
        <v>117</v>
      </c>
      <c r="B45" s="16" t="s">
        <v>118</v>
      </c>
      <c r="C45" s="16" t="s">
        <v>119</v>
      </c>
      <c r="D45" s="25"/>
      <c r="E45" s="29" t="s">
        <v>155</v>
      </c>
      <c r="F45" s="29"/>
      <c r="G45" s="29" t="s">
        <v>156</v>
      </c>
      <c r="H45" s="29" t="s">
        <v>157</v>
      </c>
      <c r="I45" s="26" t="n">
        <f aca="false">IF(E45="Yes",1,IF(E45="Partly",0.5,IF(OR(E45="No",E45="Unknown"),0,"")))</f>
        <v>0.5</v>
      </c>
      <c r="J45" s="26" t="str">
        <f aca="false">IF(E45="","Not answered",IF(AND(D45="Gate",E45="No"),"Gate failed",IF(AND(D45="Gate",OR(E45="Partly",E45="Unknown")),"Gate not confirmed",IF(E45="Unknown","Unknown - find out",IF(OR(E45="No",E45="Partly"),"Gap","")))))</f>
        <v>Gap</v>
      </c>
    </row>
    <row r="46" customFormat="false" ht="30" hidden="false" customHeight="true" outlineLevel="0" collapsed="false">
      <c r="A46" s="16" t="s">
        <v>120</v>
      </c>
      <c r="B46" s="16" t="s">
        <v>118</v>
      </c>
      <c r="C46" s="16" t="s">
        <v>121</v>
      </c>
      <c r="D46" s="25"/>
      <c r="E46" s="29" t="s">
        <v>153</v>
      </c>
      <c r="F46" s="29"/>
      <c r="G46" s="29" t="s">
        <v>156</v>
      </c>
      <c r="H46" s="29" t="s">
        <v>157</v>
      </c>
      <c r="I46" s="26" t="n">
        <f aca="false">IF(E46="Yes",1,IF(E46="Partly",0.5,IF(OR(E46="No",E46="Unknown"),0,"")))</f>
        <v>0</v>
      </c>
      <c r="J46" s="26" t="str">
        <f aca="false">IF(E46="","Not answered",IF(AND(D46="Gate",E46="No"),"Gate failed",IF(AND(D46="Gate",OR(E46="Partly",E46="Unknown")),"Gate not confirmed",IF(E46="Unknown","Unknown - find out",IF(OR(E46="No",E46="Partly"),"Gap","")))))</f>
        <v>Gap</v>
      </c>
    </row>
    <row r="47" customFormat="false" ht="30" hidden="false" customHeight="true" outlineLevel="0" collapsed="false">
      <c r="A47" s="16" t="s">
        <v>122</v>
      </c>
      <c r="B47" s="16" t="s">
        <v>118</v>
      </c>
      <c r="C47" s="16" t="s">
        <v>123</v>
      </c>
      <c r="D47" s="25"/>
      <c r="E47" s="29" t="s">
        <v>155</v>
      </c>
      <c r="F47" s="29"/>
      <c r="G47" s="29" t="s">
        <v>156</v>
      </c>
      <c r="H47" s="29" t="s">
        <v>157</v>
      </c>
      <c r="I47" s="26" t="n">
        <f aca="false">IF(E47="Yes",1,IF(E47="Partly",0.5,IF(OR(E47="No",E47="Unknown"),0,"")))</f>
        <v>0.5</v>
      </c>
      <c r="J47" s="26" t="str">
        <f aca="false">IF(E47="","Not answered",IF(AND(D47="Gate",E47="No"),"Gate failed",IF(AND(D47="Gate",OR(E47="Partly",E47="Unknown")),"Gate not confirmed",IF(E47="Unknown","Unknown - find out",IF(OR(E47="No",E47="Partly"),"Gap","")))))</f>
        <v>Gap</v>
      </c>
    </row>
    <row r="48" customFormat="false" ht="30" hidden="false" customHeight="true" outlineLevel="0" collapsed="false">
      <c r="A48" s="16" t="s">
        <v>124</v>
      </c>
      <c r="B48" s="16" t="s">
        <v>125</v>
      </c>
      <c r="C48" s="16" t="s">
        <v>126</v>
      </c>
      <c r="D48" s="25"/>
      <c r="E48" s="29" t="s">
        <v>155</v>
      </c>
      <c r="F48" s="29"/>
      <c r="G48" s="29" t="s">
        <v>156</v>
      </c>
      <c r="H48" s="29" t="s">
        <v>157</v>
      </c>
      <c r="I48" s="26" t="n">
        <f aca="false">IF(E48="Yes",1,IF(E48="Partly",0.5,IF(OR(E48="No",E48="Unknown"),0,"")))</f>
        <v>0.5</v>
      </c>
      <c r="J48" s="26" t="str">
        <f aca="false">IF(E48="","Not answered",IF(AND(D48="Gate",E48="No"),"Gate failed",IF(AND(D48="Gate",OR(E48="Partly",E48="Unknown")),"Gate not confirmed",IF(E48="Unknown","Unknown - find out",IF(OR(E48="No",E48="Partly"),"Gap","")))))</f>
        <v>Gap</v>
      </c>
    </row>
    <row r="49" customFormat="false" ht="30" hidden="false" customHeight="true" outlineLevel="0" collapsed="false">
      <c r="A49" s="16" t="s">
        <v>127</v>
      </c>
      <c r="B49" s="16" t="s">
        <v>125</v>
      </c>
      <c r="C49" s="16" t="s">
        <v>128</v>
      </c>
      <c r="D49" s="25"/>
      <c r="E49" s="29" t="s">
        <v>154</v>
      </c>
      <c r="F49" s="29"/>
      <c r="G49" s="29"/>
      <c r="H49" s="29"/>
      <c r="I49" s="26" t="n">
        <f aca="false">IF(E49="Yes",1,IF(E49="Partly",0.5,IF(OR(E49="No",E49="Unknown"),0,"")))</f>
        <v>1</v>
      </c>
      <c r="J49" s="26" t="str">
        <f aca="false">IF(E49="","Not answered",IF(AND(D49="Gate",E49="No"),"Gate failed",IF(AND(D49="Gate",OR(E49="Partly",E49="Unknown")),"Gate not confirmed",IF(E49="Unknown","Unknown - find out",IF(OR(E49="No",E49="Partly"),"Gap","")))))</f>
        <v/>
      </c>
    </row>
    <row r="50" customFormat="false" ht="30" hidden="false" customHeight="true" outlineLevel="0" collapsed="false">
      <c r="A50" s="16" t="s">
        <v>129</v>
      </c>
      <c r="B50" s="16" t="s">
        <v>125</v>
      </c>
      <c r="C50" s="16" t="s">
        <v>130</v>
      </c>
      <c r="D50" s="25" t="s">
        <v>70</v>
      </c>
      <c r="E50" s="29" t="s">
        <v>154</v>
      </c>
      <c r="F50" s="29"/>
      <c r="G50" s="29"/>
      <c r="H50" s="29"/>
      <c r="I50" s="26" t="n">
        <f aca="false">IF(E50="Yes",1,IF(E50="Partly",0.5,IF(OR(E50="No",E50="Unknown"),0,"")))</f>
        <v>1</v>
      </c>
      <c r="J50" s="26" t="str">
        <f aca="false">IF(E50="","Not answered",IF(AND(D50="Gate",E50="No"),"Gate failed",IF(AND(D50="Gate",OR(E50="Partly",E50="Unknown")),"Gate not confirmed",IF(E50="Unknown","Unknown - find out",IF(OR(E50="No",E50="Partly"),"Gap","")))))</f>
        <v/>
      </c>
    </row>
    <row r="51" customFormat="false" ht="30" hidden="false" customHeight="true" outlineLevel="0" collapsed="false">
      <c r="A51" s="16" t="s">
        <v>131</v>
      </c>
      <c r="B51" s="16" t="s">
        <v>132</v>
      </c>
      <c r="C51" s="16" t="s">
        <v>133</v>
      </c>
      <c r="D51" s="25"/>
      <c r="E51" s="29" t="s">
        <v>154</v>
      </c>
      <c r="F51" s="29"/>
      <c r="G51" s="29"/>
      <c r="H51" s="29"/>
      <c r="I51" s="26" t="n">
        <f aca="false">IF(E51="Yes",1,IF(E51="Partly",0.5,IF(OR(E51="No",E51="Unknown"),0,"")))</f>
        <v>1</v>
      </c>
      <c r="J51" s="26" t="str">
        <f aca="false">IF(E51="","Not answered",IF(AND(D51="Gate",E51="No"),"Gate failed",IF(AND(D51="Gate",OR(E51="Partly",E51="Unknown")),"Gate not confirmed",IF(E51="Unknown","Unknown - find out",IF(OR(E51="No",E51="Partly"),"Gap","")))))</f>
        <v/>
      </c>
    </row>
    <row r="52" customFormat="false" ht="30" hidden="false" customHeight="true" outlineLevel="0" collapsed="false">
      <c r="A52" s="16" t="s">
        <v>134</v>
      </c>
      <c r="B52" s="16" t="s">
        <v>132</v>
      </c>
      <c r="C52" s="16" t="s">
        <v>135</v>
      </c>
      <c r="D52" s="25"/>
      <c r="E52" s="29" t="s">
        <v>154</v>
      </c>
      <c r="F52" s="29"/>
      <c r="G52" s="29"/>
      <c r="H52" s="29"/>
      <c r="I52" s="26" t="n">
        <f aca="false">IF(E52="Yes",1,IF(E52="Partly",0.5,IF(OR(E52="No",E52="Unknown"),0,"")))</f>
        <v>1</v>
      </c>
      <c r="J52" s="26" t="str">
        <f aca="false">IF(E52="","Not answered",IF(AND(D52="Gate",E52="No"),"Gate failed",IF(AND(D52="Gate",OR(E52="Partly",E52="Unknown")),"Gate not confirmed",IF(E52="Unknown","Unknown - find out",IF(OR(E52="No",E52="Partly"),"Gap","")))))</f>
        <v/>
      </c>
    </row>
    <row r="53" customFormat="false" ht="30" hidden="false" customHeight="true" outlineLevel="0" collapsed="false">
      <c r="A53" s="16" t="s">
        <v>136</v>
      </c>
      <c r="B53" s="16" t="s">
        <v>132</v>
      </c>
      <c r="C53" s="16" t="s">
        <v>137</v>
      </c>
      <c r="D53" s="25"/>
      <c r="E53" s="29" t="s">
        <v>155</v>
      </c>
      <c r="F53" s="29"/>
      <c r="G53" s="29" t="s">
        <v>156</v>
      </c>
      <c r="H53" s="29" t="s">
        <v>157</v>
      </c>
      <c r="I53" s="26" t="n">
        <f aca="false">IF(E53="Yes",1,IF(E53="Partly",0.5,IF(OR(E53="No",E53="Unknown"),0,"")))</f>
        <v>0.5</v>
      </c>
      <c r="J53" s="26" t="str">
        <f aca="false">IF(E53="","Not answered",IF(AND(D53="Gate",E53="No"),"Gate failed",IF(AND(D53="Gate",OR(E53="Partly",E53="Unknown")),"Gate not confirmed",IF(E53="Unknown","Unknown - find out",IF(OR(E53="No",E53="Partly"),"Gap","")))))</f>
        <v>Gap</v>
      </c>
    </row>
    <row r="54" customFormat="false" ht="30" hidden="false" customHeight="true" outlineLevel="0" collapsed="false">
      <c r="A54" s="16" t="s">
        <v>138</v>
      </c>
      <c r="B54" s="16" t="s">
        <v>132</v>
      </c>
      <c r="C54" s="16" t="s">
        <v>139</v>
      </c>
      <c r="D54" s="25"/>
      <c r="E54" s="29" t="s">
        <v>154</v>
      </c>
      <c r="F54" s="29"/>
      <c r="G54" s="29"/>
      <c r="H54" s="29"/>
      <c r="I54" s="26" t="n">
        <f aca="false">IF(E54="Yes",1,IF(E54="Partly",0.5,IF(OR(E54="No",E54="Unknown"),0,"")))</f>
        <v>1</v>
      </c>
      <c r="J54" s="26" t="str">
        <f aca="false">IF(E54="","Not answered",IF(AND(D54="Gate",E54="No"),"Gate failed",IF(AND(D54="Gate",OR(E54="Partly",E54="Unknown")),"Gate not confirmed",IF(E54="Unknown","Unknown - find out",IF(OR(E54="No",E54="Partly"),"Gap","")))))</f>
        <v/>
      </c>
    </row>
    <row r="55" customFormat="false" ht="30" hidden="false" customHeight="true" outlineLevel="0" collapsed="false">
      <c r="A55" s="16" t="s">
        <v>140</v>
      </c>
      <c r="B55" s="16" t="s">
        <v>141</v>
      </c>
      <c r="C55" s="16" t="s">
        <v>142</v>
      </c>
      <c r="D55" s="25"/>
      <c r="E55" s="29" t="s">
        <v>155</v>
      </c>
      <c r="F55" s="29"/>
      <c r="G55" s="29" t="s">
        <v>156</v>
      </c>
      <c r="H55" s="29" t="s">
        <v>157</v>
      </c>
      <c r="I55" s="26" t="n">
        <f aca="false">IF(E55="Yes",1,IF(E55="Partly",0.5,IF(OR(E55="No",E55="Unknown"),0,"")))</f>
        <v>0.5</v>
      </c>
      <c r="J55" s="26" t="str">
        <f aca="false">IF(E55="","Not answered",IF(AND(D55="Gate",E55="No"),"Gate failed",IF(AND(D55="Gate",OR(E55="Partly",E55="Unknown")),"Gate not confirmed",IF(E55="Unknown","Unknown - find out",IF(OR(E55="No",E55="Partly"),"Gap","")))))</f>
        <v>Gap</v>
      </c>
    </row>
    <row r="56" customFormat="false" ht="30" hidden="false" customHeight="true" outlineLevel="0" collapsed="false">
      <c r="A56" s="16" t="s">
        <v>143</v>
      </c>
      <c r="B56" s="16" t="s">
        <v>141</v>
      </c>
      <c r="C56" s="16" t="s">
        <v>144</v>
      </c>
      <c r="D56" s="25" t="s">
        <v>70</v>
      </c>
      <c r="E56" s="29" t="s">
        <v>154</v>
      </c>
      <c r="F56" s="29"/>
      <c r="G56" s="29"/>
      <c r="H56" s="29"/>
      <c r="I56" s="26" t="n">
        <f aca="false">IF(E56="Yes",1,IF(E56="Partly",0.5,IF(OR(E56="No",E56="Unknown"),0,"")))</f>
        <v>1</v>
      </c>
      <c r="J56" s="26" t="str">
        <f aca="false">IF(E56="","Not answered",IF(AND(D56="Gate",E56="No"),"Gate failed",IF(AND(D56="Gate",OR(E56="Partly",E56="Unknown")),"Gate not confirmed",IF(E56="Unknown","Unknown - find out",IF(OR(E56="No",E56="Partly"),"Gap","")))))</f>
        <v/>
      </c>
    </row>
    <row r="57" customFormat="false" ht="30" hidden="false" customHeight="true" outlineLevel="0" collapsed="false">
      <c r="A57" s="16" t="s">
        <v>145</v>
      </c>
      <c r="B57" s="16" t="s">
        <v>141</v>
      </c>
      <c r="C57" s="16" t="s">
        <v>146</v>
      </c>
      <c r="D57" s="25"/>
      <c r="E57" s="29" t="s">
        <v>153</v>
      </c>
      <c r="F57" s="29"/>
      <c r="G57" s="29" t="s">
        <v>156</v>
      </c>
      <c r="H57" s="29" t="s">
        <v>157</v>
      </c>
      <c r="I57" s="26" t="n">
        <f aca="false">IF(E57="Yes",1,IF(E57="Partly",0.5,IF(OR(E57="No",E57="Unknown"),0,"")))</f>
        <v>0</v>
      </c>
      <c r="J57" s="26" t="str">
        <f aca="false">IF(E57="","Not answered",IF(AND(D57="Gate",E57="No"),"Gate failed",IF(AND(D57="Gate",OR(E57="Partly",E57="Unknown")),"Gate not confirmed",IF(E57="Unknown","Unknown - find out",IF(OR(E57="No",E57="Partly"),"Gap","")))))</f>
        <v>Gap</v>
      </c>
    </row>
    <row r="58" customFormat="false" ht="30" hidden="false" customHeight="true" outlineLevel="0" collapsed="false">
      <c r="A58" s="16" t="s">
        <v>147</v>
      </c>
      <c r="B58" s="16" t="s">
        <v>141</v>
      </c>
      <c r="C58" s="16" t="s">
        <v>148</v>
      </c>
      <c r="D58" s="25"/>
      <c r="E58" s="29" t="s">
        <v>154</v>
      </c>
      <c r="F58" s="29"/>
      <c r="G58" s="29"/>
      <c r="H58" s="29"/>
      <c r="I58" s="26" t="n">
        <f aca="false">IF(E58="Yes",1,IF(E58="Partly",0.5,IF(OR(E58="No",E58="Unknown"),0,"")))</f>
        <v>1</v>
      </c>
      <c r="J58" s="26" t="str">
        <f aca="false">IF(E58="","Not answered",IF(AND(D58="Gate",E58="No"),"Gate failed",IF(AND(D58="Gate",OR(E58="Partly",E58="Unknown")),"Gate not confirmed",IF(E58="Unknown","Unknown - find out",IF(OR(E58="No",E58="Partly"),"Gap","")))))</f>
        <v/>
      </c>
    </row>
  </sheetData>
  <mergeCells count="21">
    <mergeCell ref="C12:D12"/>
    <mergeCell ref="I12:J12"/>
    <mergeCell ref="C13:D13"/>
    <mergeCell ref="I13:J13"/>
    <mergeCell ref="C14:D14"/>
    <mergeCell ref="I14:J14"/>
    <mergeCell ref="C15:D15"/>
    <mergeCell ref="I15:J15"/>
    <mergeCell ref="C16:D16"/>
    <mergeCell ref="I16:J16"/>
    <mergeCell ref="C17:D17"/>
    <mergeCell ref="I17:J17"/>
    <mergeCell ref="C18:D18"/>
    <mergeCell ref="I18:J18"/>
    <mergeCell ref="C19:D19"/>
    <mergeCell ref="I19:J19"/>
    <mergeCell ref="C20:D20"/>
    <mergeCell ref="I20:J20"/>
    <mergeCell ref="C21:D21"/>
    <mergeCell ref="H21:J23"/>
    <mergeCell ref="C22:D22"/>
  </mergeCells>
  <conditionalFormatting sqref="J27:J58">
    <cfRule type="expression" priority="2" aboveAverage="0" equalAverage="0" bottom="0" percent="0" rank="0" text="" dxfId="0">
      <formula>LEFT(J27,4)="Gate"</formula>
    </cfRule>
    <cfRule type="expression" priority="3" aboveAverage="0" equalAverage="0" bottom="0" percent="0" rank="0" text="" dxfId="1">
      <formula>OR(J27="Gap",J27="Unknown - find out")</formula>
    </cfRule>
    <cfRule type="expression" priority="4" aboveAverage="0" equalAverage="0" bottom="0" percent="0" rank="0" text="" dxfId="2">
      <formula>J27="Not answered"</formula>
    </cfRule>
  </conditionalFormatting>
  <conditionalFormatting sqref="I20">
    <cfRule type="expression" priority="5" aboveAverage="0" equalAverage="0" bottom="0" percent="0" rank="0" text="" dxfId="0">
      <formula>LEFT(I20,14)="Do not proceed"</formula>
    </cfRule>
    <cfRule type="expression" priority="6" aboveAverage="0" equalAverage="0" bottom="0" percent="0" rank="0" text="" dxfId="3">
      <formula>LEFT(I20,7)="Proceed"</formula>
    </cfRule>
  </conditionalFormatting>
  <dataValidations count="2">
    <dataValidation allowBlank="true" error="Choose a value from the list." errorStyle="stop" errorTitle="Invalid entry" operator="between" showDropDown="false" showErrorMessage="true" showInputMessage="false" sqref="E13:E22" type="list">
      <formula1>Settings!$B$14:$B$16</formula1>
      <formula2>0</formula2>
    </dataValidation>
    <dataValidation allowBlank="true" error="Choose a value from the list." errorStyle="stop" errorTitle="Invalid entry" operator="between" showDropDown="false" showErrorMessage="true" showInputMessage="false" sqref="E27:E58" type="list">
      <formula1>Settings!$A$14:$A$18</formula1>
      <formula2>0</formula2>
    </dataValidation>
  </dataValidations>
  <printOptions headings="false" gridLines="false" gridLinesSet="true" horizontalCentered="true" verticalCentered="false"/>
  <pageMargins left="0.4" right="0.4" top="1" bottom="1" header="0.5" footer="0.5"/>
  <pageSetup paperSize="9" scale="100" fitToWidth="1" fitToHeight="0" pageOrder="downThenOver" orientation="landscape" blackAndWhite="false" draft="false" cellComments="none" horizontalDpi="300" verticalDpi="300" copies="1"/>
  <headerFooter differentFirst="false" differentOddEven="false">
    <oddHeader>&amp;L&amp;"Arial,Bold"&amp;8 AI Evaluation Checklist</oddHeader>
    <oddFooter>&amp;L&amp;"Arial,Regular"&amp;7 This resource is provided under the dataintelligenceinsights.com Standard Use Licence v1.0. © dataintelligenceinsights.com. All rights reserved.&amp;R&amp;7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5" min="2" style="0" width="14"/>
  </cols>
  <sheetData>
    <row r="1" customFormat="false" ht="30" hidden="false" customHeight="true" outlineLevel="0" collapsed="false">
      <c r="A1" s="1"/>
      <c r="B1" s="1"/>
      <c r="C1" s="1"/>
      <c r="D1" s="1"/>
      <c r="E1" s="1"/>
    </row>
    <row r="2" customFormat="false" ht="19.7" hidden="false" customHeight="false" outlineLevel="0" collapsed="false">
      <c r="A2" s="2" t="s">
        <v>159</v>
      </c>
      <c r="B2" s="1"/>
      <c r="C2" s="1"/>
      <c r="D2" s="1"/>
      <c r="E2" s="1"/>
    </row>
    <row r="3" customFormat="false" ht="15" hidden="false" customHeight="false" outlineLevel="0" collapsed="false">
      <c r="A3" s="3" t="s">
        <v>160</v>
      </c>
      <c r="B3" s="1"/>
      <c r="C3" s="1"/>
      <c r="D3" s="1"/>
      <c r="E3" s="1"/>
    </row>
    <row r="4" customFormat="false" ht="15" hidden="false" customHeight="false" outlineLevel="0" collapsed="false">
      <c r="A4" s="4" t="s">
        <v>2</v>
      </c>
      <c r="B4" s="1"/>
      <c r="C4" s="1"/>
      <c r="D4" s="1"/>
      <c r="E4" s="1"/>
    </row>
    <row r="5" customFormat="false" ht="15" hidden="false" customHeight="false" outlineLevel="0" collapsed="false">
      <c r="A5" s="1"/>
      <c r="B5" s="1"/>
      <c r="C5" s="1"/>
      <c r="D5" s="1"/>
      <c r="E5" s="1"/>
    </row>
    <row r="6" customFormat="false" ht="18" hidden="false" customHeight="true" outlineLevel="0" collapsed="false">
      <c r="A6" s="15" t="s">
        <v>68</v>
      </c>
      <c r="B6" s="15" t="s">
        <v>161</v>
      </c>
      <c r="C6" s="15" t="s">
        <v>162</v>
      </c>
      <c r="D6" s="15" t="s">
        <v>163</v>
      </c>
      <c r="E6" s="15" t="s">
        <v>164</v>
      </c>
    </row>
    <row r="7" customFormat="false" ht="15" hidden="false" customHeight="false" outlineLevel="0" collapsed="false">
      <c r="A7" s="30" t="s">
        <v>78</v>
      </c>
      <c r="B7" s="10" t="n">
        <f aca="false">COUNTIF(Evaluation!$B$27:$B$58,A7)-COUNTIFS(Evaluation!$B$27:$B$58,A7,Evaluation!$E$27:$E$58,"")</f>
        <v>0</v>
      </c>
      <c r="C7" s="10" t="n">
        <f aca="false">COUNTIFS(Evaluation!$B$27:$B$58,A7,Evaluation!$I$27:$I$58,"&gt;=0")</f>
        <v>0</v>
      </c>
      <c r="D7" s="31" t="str">
        <f aca="false">IF(C7=0,"-",SUMIF(Evaluation!$B$27:$B$58,A7,Evaluation!$I$27:$I$58)/C7)</f>
        <v>-</v>
      </c>
      <c r="E7" s="10" t="n">
        <f aca="false">COUNTIFS(Evaluation!$B$27:$B$58,A7,Evaluation!$J$27:$J$58,"Gap")+COUNTIFS(Evaluation!$B$27:$B$58,A7,Evaluation!$J$27:$J$58,"Unknown - find out")+COUNTIFS(Evaluation!$B$27:$B$58,A7,Evaluation!$J$27:$J$58,"Gate*")</f>
        <v>0</v>
      </c>
    </row>
    <row r="8" customFormat="false" ht="15" hidden="false" customHeight="false" outlineLevel="0" collapsed="false">
      <c r="A8" s="30" t="s">
        <v>89</v>
      </c>
      <c r="B8" s="10" t="n">
        <f aca="false">COUNTIF(Evaluation!$B$27:$B$58,A8)-COUNTIFS(Evaluation!$B$27:$B$58,A8,Evaluation!$E$27:$E$58,"")</f>
        <v>0</v>
      </c>
      <c r="C8" s="10" t="n">
        <f aca="false">COUNTIFS(Evaluation!$B$27:$B$58,A8,Evaluation!$I$27:$I$58,"&gt;=0")</f>
        <v>0</v>
      </c>
      <c r="D8" s="31" t="str">
        <f aca="false">IF(C8=0,"-",SUMIF(Evaluation!$B$27:$B$58,A8,Evaluation!$I$27:$I$58)/C8)</f>
        <v>-</v>
      </c>
      <c r="E8" s="10" t="n">
        <f aca="false">COUNTIFS(Evaluation!$B$27:$B$58,A8,Evaluation!$J$27:$J$58,"Gap")+COUNTIFS(Evaluation!$B$27:$B$58,A8,Evaluation!$J$27:$J$58,"Unknown - find out")+COUNTIFS(Evaluation!$B$27:$B$58,A8,Evaluation!$J$27:$J$58,"Gate*")</f>
        <v>0</v>
      </c>
    </row>
    <row r="9" customFormat="false" ht="15" hidden="false" customHeight="false" outlineLevel="0" collapsed="false">
      <c r="A9" s="30" t="s">
        <v>100</v>
      </c>
      <c r="B9" s="10" t="n">
        <f aca="false">COUNTIF(Evaluation!$B$27:$B$58,A9)-COUNTIFS(Evaluation!$B$27:$B$58,A9,Evaluation!$E$27:$E$58,"")</f>
        <v>0</v>
      </c>
      <c r="C9" s="10" t="n">
        <f aca="false">COUNTIFS(Evaluation!$B$27:$B$58,A9,Evaluation!$I$27:$I$58,"&gt;=0")</f>
        <v>0</v>
      </c>
      <c r="D9" s="31" t="str">
        <f aca="false">IF(C9=0,"-",SUMIF(Evaluation!$B$27:$B$58,A9,Evaluation!$I$27:$I$58)/C9)</f>
        <v>-</v>
      </c>
      <c r="E9" s="10" t="n">
        <f aca="false">COUNTIFS(Evaluation!$B$27:$B$58,A9,Evaluation!$J$27:$J$58,"Gap")+COUNTIFS(Evaluation!$B$27:$B$58,A9,Evaluation!$J$27:$J$58,"Unknown - find out")+COUNTIFS(Evaluation!$B$27:$B$58,A9,Evaluation!$J$27:$J$58,"Gate*")</f>
        <v>0</v>
      </c>
    </row>
    <row r="10" customFormat="false" ht="15" hidden="false" customHeight="false" outlineLevel="0" collapsed="false">
      <c r="A10" s="30" t="s">
        <v>109</v>
      </c>
      <c r="B10" s="10" t="n">
        <f aca="false">COUNTIF(Evaluation!$B$27:$B$58,A10)-COUNTIFS(Evaluation!$B$27:$B$58,A10,Evaluation!$E$27:$E$58,"")</f>
        <v>0</v>
      </c>
      <c r="C10" s="10" t="n">
        <f aca="false">COUNTIFS(Evaluation!$B$27:$B$58,A10,Evaluation!$I$27:$I$58,"&gt;=0")</f>
        <v>0</v>
      </c>
      <c r="D10" s="31" t="str">
        <f aca="false">IF(C10=0,"-",SUMIF(Evaluation!$B$27:$B$58,A10,Evaluation!$I$27:$I$58)/C10)</f>
        <v>-</v>
      </c>
      <c r="E10" s="10" t="n">
        <f aca="false">COUNTIFS(Evaluation!$B$27:$B$58,A10,Evaluation!$J$27:$J$58,"Gap")+COUNTIFS(Evaluation!$B$27:$B$58,A10,Evaluation!$J$27:$J$58,"Unknown - find out")+COUNTIFS(Evaluation!$B$27:$B$58,A10,Evaluation!$J$27:$J$58,"Gate*")</f>
        <v>0</v>
      </c>
    </row>
    <row r="11" customFormat="false" ht="15" hidden="false" customHeight="false" outlineLevel="0" collapsed="false">
      <c r="A11" s="30" t="s">
        <v>118</v>
      </c>
      <c r="B11" s="10" t="n">
        <f aca="false">COUNTIF(Evaluation!$B$27:$B$58,A11)-COUNTIFS(Evaluation!$B$27:$B$58,A11,Evaluation!$E$27:$E$58,"")</f>
        <v>0</v>
      </c>
      <c r="C11" s="10" t="n">
        <f aca="false">COUNTIFS(Evaluation!$B$27:$B$58,A11,Evaluation!$I$27:$I$58,"&gt;=0")</f>
        <v>0</v>
      </c>
      <c r="D11" s="31" t="str">
        <f aca="false">IF(C11=0,"-",SUMIF(Evaluation!$B$27:$B$58,A11,Evaluation!$I$27:$I$58)/C11)</f>
        <v>-</v>
      </c>
      <c r="E11" s="10" t="n">
        <f aca="false">COUNTIFS(Evaluation!$B$27:$B$58,A11,Evaluation!$J$27:$J$58,"Gap")+COUNTIFS(Evaluation!$B$27:$B$58,A11,Evaluation!$J$27:$J$58,"Unknown - find out")+COUNTIFS(Evaluation!$B$27:$B$58,A11,Evaluation!$J$27:$J$58,"Gate*")</f>
        <v>0</v>
      </c>
    </row>
    <row r="12" customFormat="false" ht="15" hidden="false" customHeight="false" outlineLevel="0" collapsed="false">
      <c r="A12" s="30" t="s">
        <v>125</v>
      </c>
      <c r="B12" s="10" t="n">
        <f aca="false">COUNTIF(Evaluation!$B$27:$B$58,A12)-COUNTIFS(Evaluation!$B$27:$B$58,A12,Evaluation!$E$27:$E$58,"")</f>
        <v>0</v>
      </c>
      <c r="C12" s="10" t="n">
        <f aca="false">COUNTIFS(Evaluation!$B$27:$B$58,A12,Evaluation!$I$27:$I$58,"&gt;=0")</f>
        <v>0</v>
      </c>
      <c r="D12" s="31" t="str">
        <f aca="false">IF(C12=0,"-",SUMIF(Evaluation!$B$27:$B$58,A12,Evaluation!$I$27:$I$58)/C12)</f>
        <v>-</v>
      </c>
      <c r="E12" s="10" t="n">
        <f aca="false">COUNTIFS(Evaluation!$B$27:$B$58,A12,Evaluation!$J$27:$J$58,"Gap")+COUNTIFS(Evaluation!$B$27:$B$58,A12,Evaluation!$J$27:$J$58,"Unknown - find out")+COUNTIFS(Evaluation!$B$27:$B$58,A12,Evaluation!$J$27:$J$58,"Gate*")</f>
        <v>0</v>
      </c>
    </row>
    <row r="13" customFormat="false" ht="15" hidden="false" customHeight="false" outlineLevel="0" collapsed="false">
      <c r="A13" s="30" t="s">
        <v>132</v>
      </c>
      <c r="B13" s="10" t="n">
        <f aca="false">COUNTIF(Evaluation!$B$27:$B$58,A13)-COUNTIFS(Evaluation!$B$27:$B$58,A13,Evaluation!$E$27:$E$58,"")</f>
        <v>0</v>
      </c>
      <c r="C13" s="10" t="n">
        <f aca="false">COUNTIFS(Evaluation!$B$27:$B$58,A13,Evaluation!$I$27:$I$58,"&gt;=0")</f>
        <v>0</v>
      </c>
      <c r="D13" s="31" t="str">
        <f aca="false">IF(C13=0,"-",SUMIF(Evaluation!$B$27:$B$58,A13,Evaluation!$I$27:$I$58)/C13)</f>
        <v>-</v>
      </c>
      <c r="E13" s="10" t="n">
        <f aca="false">COUNTIFS(Evaluation!$B$27:$B$58,A13,Evaluation!$J$27:$J$58,"Gap")+COUNTIFS(Evaluation!$B$27:$B$58,A13,Evaluation!$J$27:$J$58,"Unknown - find out")+COUNTIFS(Evaluation!$B$27:$B$58,A13,Evaluation!$J$27:$J$58,"Gate*")</f>
        <v>0</v>
      </c>
    </row>
    <row r="14" customFormat="false" ht="15" hidden="false" customHeight="false" outlineLevel="0" collapsed="false">
      <c r="A14" s="30" t="s">
        <v>141</v>
      </c>
      <c r="B14" s="10" t="n">
        <f aca="false">COUNTIF(Evaluation!$B$27:$B$58,A14)-COUNTIFS(Evaluation!$B$27:$B$58,A14,Evaluation!$E$27:$E$58,"")</f>
        <v>0</v>
      </c>
      <c r="C14" s="10" t="n">
        <f aca="false">COUNTIFS(Evaluation!$B$27:$B$58,A14,Evaluation!$I$27:$I$58,"&gt;=0")</f>
        <v>0</v>
      </c>
      <c r="D14" s="31" t="str">
        <f aca="false">IF(C14=0,"-",SUMIF(Evaluation!$B$27:$B$58,A14,Evaluation!$I$27:$I$58)/C14)</f>
        <v>-</v>
      </c>
      <c r="E14" s="10" t="n">
        <f aca="false">COUNTIFS(Evaluation!$B$27:$B$58,A14,Evaluation!$J$27:$J$58,"Gap")+COUNTIFS(Evaluation!$B$27:$B$58,A14,Evaluation!$J$27:$J$58,"Unknown - find out")+COUNTIFS(Evaluation!$B$27:$B$58,A14,Evaluation!$J$27:$J$58,"Gate*")</f>
        <v>0</v>
      </c>
    </row>
  </sheetData>
  <printOptions headings="false" gridLines="false" gridLinesSet="true" horizontalCentered="true" verticalCentered="false"/>
  <pageMargins left="0.4" right="0.4"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&amp;L&amp;"Arial,Bold"&amp;8 AI Evaluation Checklist</oddHeader>
    <oddFooter>&amp;L&amp;"Arial,Regular"&amp;7 This resource is provided under the dataintelligenceinsights.com Standard Use Licence v1.0. © dataintelligenceinsights.com. All rights reserved.&amp;R&amp;7 Page &amp;P of &amp;N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70"/>
  </cols>
  <sheetData>
    <row r="1" customFormat="false" ht="19.7" hidden="false" customHeight="false" outlineLevel="0" collapsed="false">
      <c r="A1" s="32" t="s">
        <v>165</v>
      </c>
      <c r="B1" s="1"/>
      <c r="C1" s="1"/>
    </row>
    <row r="2" customFormat="false" ht="19.5" hidden="false" customHeight="true" outlineLevel="0" collapsed="false">
      <c r="A2" s="33" t="s">
        <v>166</v>
      </c>
      <c r="B2" s="33"/>
      <c r="C2" s="33"/>
    </row>
    <row r="3" customFormat="false" ht="15" hidden="false" customHeight="false" outlineLevel="0" collapsed="false">
      <c r="A3" s="33"/>
      <c r="B3" s="33"/>
      <c r="C3" s="33"/>
    </row>
    <row r="4" customFormat="false" ht="15" hidden="false" customHeight="false" outlineLevel="0" collapsed="false">
      <c r="A4" s="1"/>
      <c r="B4" s="1"/>
      <c r="C4" s="1"/>
    </row>
    <row r="5" customFormat="false" ht="18" hidden="false" customHeight="true" outlineLevel="0" collapsed="false">
      <c r="A5" s="15" t="s">
        <v>45</v>
      </c>
      <c r="B5" s="15" t="s">
        <v>167</v>
      </c>
      <c r="C5" s="15" t="s">
        <v>168</v>
      </c>
    </row>
    <row r="6" customFormat="false" ht="15" hidden="false" customHeight="false" outlineLevel="0" collapsed="false">
      <c r="A6" s="30" t="s">
        <v>169</v>
      </c>
      <c r="B6" s="34" t="n">
        <v>0.6</v>
      </c>
      <c r="C6" s="35" t="s">
        <v>170</v>
      </c>
    </row>
    <row r="7" customFormat="false" ht="15" hidden="false" customHeight="false" outlineLevel="0" collapsed="false">
      <c r="A7" s="30" t="s">
        <v>171</v>
      </c>
      <c r="B7" s="34" t="n">
        <v>0.75</v>
      </c>
      <c r="C7" s="35" t="s">
        <v>172</v>
      </c>
    </row>
    <row r="8" customFormat="false" ht="23.85" hidden="false" customHeight="false" outlineLevel="0" collapsed="false">
      <c r="A8" s="30" t="s">
        <v>173</v>
      </c>
      <c r="B8" s="34" t="n">
        <v>0.9</v>
      </c>
      <c r="C8" s="35" t="s">
        <v>174</v>
      </c>
    </row>
    <row r="9" customFormat="false" ht="15" hidden="false" customHeight="false" outlineLevel="0" collapsed="false">
      <c r="A9" s="1"/>
      <c r="B9" s="1"/>
      <c r="C9" s="1"/>
    </row>
    <row r="10" customFormat="false" ht="18" hidden="false" customHeight="true" outlineLevel="0" collapsed="false">
      <c r="A10" s="15" t="s">
        <v>175</v>
      </c>
      <c r="B10" s="15" t="s">
        <v>176</v>
      </c>
      <c r="C10" s="15"/>
    </row>
    <row r="11" customFormat="false" ht="23.85" hidden="false" customHeight="false" outlineLevel="0" collapsed="false">
      <c r="A11" s="30" t="s">
        <v>177</v>
      </c>
      <c r="B11" s="8" t="n">
        <v>2</v>
      </c>
      <c r="C11" s="12" t="s">
        <v>178</v>
      </c>
    </row>
    <row r="12" customFormat="false" ht="15" hidden="false" customHeight="false" outlineLevel="0" collapsed="false">
      <c r="A12" s="1"/>
      <c r="B12" s="1"/>
      <c r="C12" s="1"/>
    </row>
    <row r="13" customFormat="false" ht="15" hidden="false" customHeight="false" outlineLevel="0" collapsed="false">
      <c r="A13" s="13" t="s">
        <v>179</v>
      </c>
      <c r="B13" s="13" t="s">
        <v>180</v>
      </c>
      <c r="C13" s="1"/>
    </row>
    <row r="14" customFormat="false" ht="15" hidden="false" customHeight="false" outlineLevel="0" collapsed="false">
      <c r="A14" s="1" t="s">
        <v>154</v>
      </c>
      <c r="B14" s="1" t="s">
        <v>154</v>
      </c>
      <c r="C14" s="1"/>
    </row>
    <row r="15" customFormat="false" ht="15" hidden="false" customHeight="false" outlineLevel="0" collapsed="false">
      <c r="A15" s="1" t="s">
        <v>155</v>
      </c>
      <c r="B15" s="1" t="s">
        <v>153</v>
      </c>
      <c r="C15" s="1"/>
    </row>
    <row r="16" customFormat="false" ht="15" hidden="false" customHeight="false" outlineLevel="0" collapsed="false">
      <c r="A16" s="1" t="s">
        <v>153</v>
      </c>
      <c r="B16" s="1" t="s">
        <v>181</v>
      </c>
      <c r="C16" s="1"/>
    </row>
    <row r="17" customFormat="false" ht="15" hidden="false" customHeight="false" outlineLevel="0" collapsed="false">
      <c r="A17" s="1" t="s">
        <v>181</v>
      </c>
      <c r="B17" s="1"/>
      <c r="C17" s="1"/>
    </row>
    <row r="18" customFormat="false" ht="15" hidden="false" customHeight="false" outlineLevel="0" collapsed="false">
      <c r="A18" s="1" t="s">
        <v>158</v>
      </c>
      <c r="B18" s="1"/>
      <c r="C18" s="1"/>
    </row>
  </sheetData>
  <mergeCells count="1">
    <mergeCell ref="A2:C3"/>
  </mergeCells>
  <printOptions headings="false" gridLines="false" gridLinesSet="true" horizontalCentered="true" verticalCentered="false"/>
  <pageMargins left="0.4" right="0.4" top="1" bottom="1" header="0.5" footer="0.5"/>
  <pageSetup paperSize="9" scale="100" fitToWidth="1" fitToHeight="0" pageOrder="downThenOver" orientation="portrait" blackAndWhite="false" draft="false" cellComments="none" horizontalDpi="300" verticalDpi="300" copies="1"/>
  <headerFooter differentFirst="false" differentOddEven="false">
    <oddHeader>&amp;L&amp;"Arial,Bold"&amp;8 AI Evaluation Checklist</oddHeader>
    <oddFooter>&amp;L&amp;"Arial,Regular"&amp;7 This resource is provided under the dataintelligenceinsights.com Standard Use Licence v1.0. © dataintelligenceinsights.com. All rights reserved.&amp;R&amp;7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2026-10-01T22:40:38Z</dcterms:created>
  <dc:creator>dataintelligenceinsights.com</dc:creator>
  <dc:description/>
  <dc:language>en-GB</dc:language>
  <cp:lastModifiedBy>dataintelligenceinsights.com</cp:lastModifiedBy>
  <dcterms:modified xsi:type="dcterms:W3CDTF">2026-10-01T22:40:38Z</dcterms:modified>
  <dc:title>AI Evaluation Checklist</dc:title>
  <dc:subject>Evaluate AI use-case readiness/risk</dc:subject>
  <cp:keywords>AI, use case, readiness, risk, checklist</cp:keywords>
</cp:coreProperties>
</file>

<file path=docProps/custom.xml><?xml version="1.0" encoding="utf-8"?>
<Properties xmlns="http://schemas.openxmlformats.org/officeDocument/2006/custom-properties" xmlns:vt="http://schemas.openxmlformats.org/officeDocument/2006/docPropsVTypes"/>
</file>