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Levels" sheetId="2" state="visible" r:id="rId2"/>
    <sheet xmlns:r="http://schemas.openxmlformats.org/officeDocument/2006/relationships" name="Handling Rules" sheetId="3" state="visible" r:id="rId3"/>
    <sheet xmlns:r="http://schemas.openxmlformats.org/officeDocument/2006/relationships" name="Impact Criteria" sheetId="4" state="visible" r:id="rId4"/>
    <sheet xmlns:r="http://schemas.openxmlformats.org/officeDocument/2006/relationships" name="Asset Classifier" sheetId="5" state="visible" r:id="rId5"/>
  </sheets>
  <definedNames>
    <definedName name="LevelNames">Levels!$B$6:$B$9</definedName>
    <definedName name="ImpactScale">'Impact Criteria'!$B$16:$B$19</definedName>
    <definedName name="_xlnm._FilterDatabase" localSheetId="4" hidden="1">'Asset Classifier'!$A$12:$S$72</definedName>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name val="Arial"/>
      <b val="1"/>
      <color rgb="000B1F33"/>
      <sz val="14"/>
    </font>
    <font>
      <name val="Arial"/>
      <i val="1"/>
      <color rgb="005B6672"/>
      <sz val="9"/>
    </font>
    <font>
      <name val="Arial"/>
      <b val="1"/>
      <color rgb="00FFFFFF"/>
      <sz val="10"/>
    </font>
    <font>
      <name val="Arial"/>
      <color rgb="0017212B"/>
      <sz val="10"/>
    </font>
    <font>
      <name val="Arial"/>
      <b val="1"/>
      <color rgb="000B1F33"/>
      <sz val="10"/>
    </font>
    <font>
      <name val="Arial"/>
      <b val="1"/>
      <color rgb="0017212B"/>
      <sz val="10"/>
    </font>
    <font>
      <name val="Arial"/>
      <b val="1"/>
      <i val="1"/>
      <color rgb="005B6672"/>
      <sz val="10"/>
    </font>
    <font>
      <name val="Arial"/>
      <b val="1"/>
      <color rgb="000B1F33"/>
      <sz val="9"/>
    </font>
    <font>
      <name val="Arial"/>
      <i val="1"/>
      <color rgb="005B6672"/>
      <sz val="8"/>
    </font>
    <font>
      <name val="Arial"/>
      <b val="1"/>
      <color rgb="00FFFFFF"/>
      <sz val="9"/>
    </font>
  </fonts>
  <fills count="7">
    <fill>
      <patternFill/>
    </fill>
    <fill>
      <patternFill patternType="gray125"/>
    </fill>
    <fill>
      <patternFill patternType="solid">
        <fgColor rgb="00087E8B"/>
      </patternFill>
    </fill>
    <fill>
      <patternFill patternType="solid">
        <fgColor rgb="00E6F2F3"/>
      </patternFill>
    </fill>
    <fill>
      <patternFill patternType="solid">
        <fgColor rgb="00F4F6F8"/>
      </patternFill>
    </fill>
    <fill>
      <patternFill patternType="solid">
        <fgColor rgb="00FFF8E5"/>
      </patternFill>
    </fill>
    <fill>
      <patternFill patternType="solid">
        <fgColor rgb="000B1F33"/>
      </patternFill>
    </fill>
  </fills>
  <borders count="2">
    <border>
      <left/>
      <right/>
      <top/>
      <bottom/>
      <diagonal/>
    </border>
    <border>
      <left style="thin">
        <color rgb="00D9E1E7"/>
      </left>
      <right style="thin">
        <color rgb="00D9E1E7"/>
      </right>
      <top style="thin">
        <color rgb="00D9E1E7"/>
      </top>
      <bottom style="thin">
        <color rgb="00D9E1E7"/>
      </bottom>
    </border>
  </borders>
  <cellStyleXfs count="1">
    <xf numFmtId="0" fontId="0" fillId="0" borderId="0"/>
  </cellStyleXfs>
  <cellXfs count="24">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vertical="center" wrapText="1"/>
    </xf>
    <xf numFmtId="0" fontId="0" fillId="2" borderId="0" pivotButton="0" quotePrefix="0" xfId="0"/>
    <xf numFmtId="0" fontId="4" fillId="0" borderId="0" applyAlignment="1" pivotButton="0" quotePrefix="0" xfId="0">
      <alignment vertical="top" wrapText="1"/>
    </xf>
    <xf numFmtId="0" fontId="5" fillId="0" borderId="0" applyAlignment="1" pivotButton="0" quotePrefix="0" xfId="0">
      <alignment vertical="top" wrapText="1"/>
    </xf>
    <xf numFmtId="0" fontId="6" fillId="3" borderId="1" pivotButton="0" quotePrefix="0" xfId="0"/>
    <xf numFmtId="0" fontId="6" fillId="4" borderId="1" pivotButton="0" quotePrefix="0" xfId="0"/>
    <xf numFmtId="0" fontId="7" fillId="5" borderId="1" pivotButton="0" quotePrefix="0" xfId="0"/>
    <xf numFmtId="0" fontId="8" fillId="0" borderId="0" applyAlignment="1" pivotButton="0" quotePrefix="0" xfId="0">
      <alignment vertical="top" wrapText="1"/>
    </xf>
    <xf numFmtId="0" fontId="9" fillId="0" borderId="0" pivotButton="0" quotePrefix="0" xfId="0"/>
    <xf numFmtId="0" fontId="3" fillId="6" borderId="1" applyAlignment="1" pivotButton="0" quotePrefix="0" xfId="0">
      <alignment horizontal="center" vertical="center" wrapText="1"/>
    </xf>
    <xf numFmtId="0" fontId="4" fillId="4" borderId="1" applyAlignment="1" pivotButton="0" quotePrefix="0" xfId="0">
      <alignment horizontal="center" vertical="center" wrapText="1"/>
    </xf>
    <xf numFmtId="0" fontId="4" fillId="3" borderId="1" applyAlignment="1" applyProtection="1" pivotButton="0" quotePrefix="0" xfId="0">
      <alignment vertical="center" wrapText="1"/>
      <protection locked="0" hidden="0"/>
    </xf>
    <xf numFmtId="0" fontId="5" fillId="0" borderId="1" applyAlignment="1" pivotButton="0" quotePrefix="0" xfId="0">
      <alignment vertical="top" wrapText="1"/>
    </xf>
    <xf numFmtId="0" fontId="4" fillId="3" borderId="1" applyAlignment="1" applyProtection="1" pivotButton="0" quotePrefix="0" xfId="0">
      <alignment vertical="top" wrapText="1"/>
      <protection locked="0" hidden="0"/>
    </xf>
    <xf numFmtId="0" fontId="5" fillId="0" borderId="1" pivotButton="0" quotePrefix="0" xfId="0"/>
    <xf numFmtId="0" fontId="6" fillId="4" borderId="1" applyAlignment="1" pivotButton="0" quotePrefix="0" xfId="0">
      <alignment horizontal="center" vertical="center" wrapText="1"/>
    </xf>
    <xf numFmtId="0" fontId="4" fillId="4" borderId="1" applyAlignment="1" pivotButton="0" quotePrefix="0" xfId="0">
      <alignment vertical="center" wrapText="1"/>
    </xf>
    <xf numFmtId="0" fontId="2" fillId="0" borderId="0" applyAlignment="1" pivotButton="0" quotePrefix="0" xfId="0">
      <alignment vertical="top" wrapText="1"/>
    </xf>
    <xf numFmtId="0" fontId="8" fillId="0" borderId="0" pivotButton="0" quotePrefix="0" xfId="0"/>
    <xf numFmtId="0" fontId="10" fillId="6" borderId="0" applyAlignment="1" pivotButton="0" quotePrefix="0" xfId="0">
      <alignment horizontal="center" vertical="center" wrapText="1"/>
    </xf>
    <xf numFmtId="0" fontId="6" fillId="4" borderId="1" applyAlignment="1" pivotButton="0" quotePrefix="0" xfId="0">
      <alignment vertical="center" wrapText="1"/>
    </xf>
  </cellXfs>
  <cellStyles count="1">
    <cellStyle name="Normal" xfId="0" builtinId="0" hidden="0"/>
  </cellStyles>
  <dxfs count="4">
    <dxf>
      <font>
        <name val="Arial"/>
        <i val="1"/>
        <color rgb="005B6672"/>
      </font>
      <fill>
        <patternFill patternType="solid">
          <fgColor rgb="00FFF8E5"/>
        </patternFill>
      </fill>
    </dxf>
    <dxf>
      <font>
        <name val="Arial"/>
        <b val="1"/>
        <color rgb="00006100"/>
      </font>
      <fill>
        <patternFill patternType="solid">
          <fgColor rgb="00C6EFCE"/>
        </patternFill>
      </fill>
    </dxf>
    <dxf>
      <font>
        <name val="Arial"/>
        <b val="1"/>
        <color rgb="005B6672"/>
      </font>
      <fill>
        <patternFill patternType="solid">
          <fgColor rgb="00EDEDED"/>
        </patternFill>
      </fill>
    </dxf>
    <dxf>
      <font>
        <name val="Arial"/>
        <b val="1"/>
        <color rgb="009C5700"/>
      </font>
      <fill>
        <patternFill patternType="solid">
          <fgColor rgb="00FFEB9C"/>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image" Target="/xl/media/image2.png" Id="rId1"/></Relationships>
</file>

<file path=xl/drawings/_rels/drawing3.xml.rels><Relationships xmlns="http://schemas.openxmlformats.org/package/2006/relationships"><Relationship Type="http://schemas.openxmlformats.org/officeDocument/2006/relationships/image" Target="/xl/media/image3.png" Id="rId1"/></Relationships>
</file>

<file path=xl/drawings/_rels/drawing4.xml.rels><Relationships xmlns="http://schemas.openxmlformats.org/package/2006/relationships"><Relationship Type="http://schemas.openxmlformats.org/officeDocument/2006/relationships/image" Target="/xl/media/image4.png" Id="rId1"/></Relationships>
</file>

<file path=xl/drawings/_rels/drawing5.xml.rels><Relationships xmlns="http://schemas.openxmlformats.org/package/2006/relationships"><Relationship Type="http://schemas.openxmlformats.org/officeDocument/2006/relationships/image" Target="/xl/media/image5.png" Id="rId1"/></Relationships>
</file>

<file path=xl/drawings/drawing1.xml><?xml version="1.0" encoding="utf-8"?>
<wsDr xmlns="http://schemas.openxmlformats.org/drawingml/2006/spreadsheetDrawing">
  <oneCellAnchor>
    <from>
      <col>0</col>
      <colOff>0</colOff>
      <row>0</row>
      <rowOff>0</rowOff>
    </from>
    <ext cx="2476500" cy="29527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0</col>
      <colOff>0</colOff>
      <row>0</row>
      <rowOff>0</rowOff>
    </from>
    <ext cx="2476500" cy="29527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3.xml><?xml version="1.0" encoding="utf-8"?>
<wsDr xmlns="http://schemas.openxmlformats.org/drawingml/2006/spreadsheetDrawing">
  <oneCellAnchor>
    <from>
      <col>0</col>
      <colOff>0</colOff>
      <row>0</row>
      <rowOff>0</rowOff>
    </from>
    <ext cx="2476500" cy="29527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4.xml><?xml version="1.0" encoding="utf-8"?>
<wsDr xmlns="http://schemas.openxmlformats.org/drawingml/2006/spreadsheetDrawing">
  <oneCellAnchor>
    <from>
      <col>0</col>
      <colOff>0</colOff>
      <row>0</row>
      <rowOff>0</rowOff>
    </from>
    <ext cx="2476500" cy="29527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5.xml><?xml version="1.0" encoding="utf-8"?>
<wsDr xmlns="http://schemas.openxmlformats.org/drawingml/2006/spreadsheetDrawing">
  <oneCellAnchor>
    <from>
      <col>0</col>
      <colOff>0</colOff>
      <row>0</row>
      <rowOff>0</rowOff>
    </from>
    <ext cx="2476500" cy="29527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_rels/sheet3.xml.rels><Relationships xmlns="http://schemas.openxmlformats.org/package/2006/relationships"><Relationship Type="http://schemas.openxmlformats.org/officeDocument/2006/relationships/drawing" Target="/xl/drawings/drawing3.xml" Id="rId1"/></Relationships>
</file>

<file path=xl/worksheets/_rels/sheet4.xml.rels><Relationships xmlns="http://schemas.openxmlformats.org/package/2006/relationships"><Relationship Type="http://schemas.openxmlformats.org/officeDocument/2006/relationships/drawing" Target="/xl/drawings/drawing4.xml" Id="rId1"/></Relationships>
</file>

<file path=xl/worksheets/_rels/sheet5.xml.rels><Relationships xmlns="http://schemas.openxmlformats.org/package/2006/relationships"><Relationship Type="http://schemas.openxmlformats.org/officeDocument/2006/relationships/drawing" Target="/xl/drawings/drawing5.xml" Id="rId1"/></Relationships>
</file>

<file path=xl/worksheets/sheet1.xml><?xml version="1.0" encoding="utf-8"?>
<worksheet xmlns="http://schemas.openxmlformats.org/spreadsheetml/2006/main">
  <sheetPr>
    <tabColor rgb="00087E8B"/>
    <outlinePr summaryBelow="1" summaryRight="1"/>
    <pageSetUpPr fitToPage="1"/>
  </sheetPr>
  <dimension ref="A2:B53"/>
  <sheetViews>
    <sheetView showGridLines="0" workbookViewId="0">
      <selection activeCell="A1" sqref="A1"/>
    </sheetView>
  </sheetViews>
  <sheetFormatPr baseColWidth="8" defaultRowHeight="15"/>
  <cols>
    <col width="26" customWidth="1" min="1" max="1"/>
    <col width="100" customWidth="1" min="2" max="2"/>
  </cols>
  <sheetData>
    <row r="1" ht="30" customHeight="1"/>
    <row r="2" ht="22" customHeight="1">
      <c r="A2" s="1" t="inlineStr">
        <is>
          <t>Data Classification Scheme Template</t>
        </is>
      </c>
    </row>
    <row r="3">
      <c r="A3" s="2" t="inlineStr">
        <is>
          <t>Template  ·  Data Governance  ·  FREE resource  ·  Version 1.0</t>
        </is>
      </c>
    </row>
    <row r="5" ht="20" customHeight="1">
      <c r="A5" s="3" t="inlineStr">
        <is>
          <t>What this is</t>
        </is>
      </c>
      <c r="B5" s="4" t="n"/>
    </row>
    <row r="6" ht="44" customHeight="1">
      <c r="B6" s="5" t="inlineStr">
        <is>
          <t>A ready-to-adopt, four-level data classification (sensitivity labelling) scheme with handling rules, plus a simple classifier that assigns a classification to each data asset from a structured impact assessment.</t>
        </is>
      </c>
    </row>
    <row r="8" ht="20" customHeight="1">
      <c r="A8" s="3" t="inlineStr">
        <is>
          <t>Who it is for</t>
        </is>
      </c>
      <c r="B8" s="4" t="n"/>
    </row>
    <row r="9" ht="30" customHeight="1">
      <c r="B9" s="5" t="inlineStr">
        <is>
          <t>Data governance leads (and information security / privacy colleagues) who need to define, agree and start applying a standard sensitivity labelling scheme.</t>
        </is>
      </c>
    </row>
    <row r="11" ht="20" customHeight="1">
      <c r="A11" s="3" t="inlineStr">
        <is>
          <t>How to use it</t>
        </is>
      </c>
      <c r="B11" s="4" t="n"/>
    </row>
    <row r="12" ht="30" customHeight="1">
      <c r="A12" s="6" t="inlineStr">
        <is>
          <t>Step 1</t>
        </is>
      </c>
      <c r="B12" s="5" t="inlineStr">
        <is>
          <t>Review the 'Levels' sheet. Adjust the level names, definitions and examples to fit your organisation (the four-level structure is a common, defensible default).</t>
        </is>
      </c>
    </row>
    <row r="13" ht="30" customHeight="1">
      <c r="A13" s="6" t="inlineStr">
        <is>
          <t>Step 2</t>
        </is>
      </c>
      <c r="B13" s="5" t="inlineStr">
        <is>
          <t>Review 'Handling Rules' and edit the default control text so every level has clear, enforceable handling expectations.</t>
        </is>
      </c>
    </row>
    <row r="14" ht="30" customHeight="1">
      <c r="A14" s="6" t="inlineStr">
        <is>
          <t>Step 3</t>
        </is>
      </c>
      <c r="B14" s="5" t="inlineStr">
        <is>
          <t>Review 'Impact Criteria': confirm the impact descriptors and the two minimum-level rules for personal and special category data.</t>
        </is>
      </c>
    </row>
    <row r="15" ht="44" customHeight="1">
      <c r="A15" s="6" t="inlineStr">
        <is>
          <t>Step 4</t>
        </is>
      </c>
      <c r="B15" s="5" t="inlineStr">
        <is>
          <t>On 'Asset Classifier', list your data assets, rate the impact of unauthorised disclosure, alteration or loss on each of the six dimensions, and answer the two personal-data questions. The classification is derived automatically.</t>
        </is>
      </c>
    </row>
    <row r="16" ht="30" customHeight="1">
      <c r="A16" s="6" t="inlineStr">
        <is>
          <t>Step 5</t>
        </is>
      </c>
      <c r="B16" s="5" t="inlineStr">
        <is>
          <t>Where a data owner approves a different level, record it in the Override columns with a justification. Downgrades without justification are flagged.</t>
        </is>
      </c>
    </row>
    <row r="17" ht="16" customHeight="1">
      <c r="A17" s="6" t="inlineStr">
        <is>
          <t>Step 6</t>
        </is>
      </c>
      <c r="B17" s="5" t="inlineStr">
        <is>
          <t>Delete the [EXAMPLE] rows once you understand the pattern, then circulate the scheme for approval.</t>
        </is>
      </c>
    </row>
    <row r="19" ht="20" customHeight="1">
      <c r="A19" s="3" t="inlineStr">
        <is>
          <t>What you need to provide</t>
        </is>
      </c>
      <c r="B19" s="4" t="n"/>
    </row>
    <row r="20" ht="16" customHeight="1">
      <c r="B20" s="5" t="inlineStr">
        <is>
          <t>Your organisation's preferred level names (or accept the defaults).</t>
        </is>
      </c>
    </row>
    <row r="21" ht="16" customHeight="1">
      <c r="B21" s="5" t="inlineStr">
        <is>
          <t>A list of the data assets you want to classify, with the accountable owner for each.</t>
        </is>
      </c>
    </row>
    <row r="22" ht="16" customHeight="1">
      <c r="B22" s="5" t="inlineStr">
        <is>
          <t>An honest impact rating for each asset on each dimension, ideally agreed with the data owner.</t>
        </is>
      </c>
    </row>
    <row r="24" ht="20" customHeight="1">
      <c r="A24" s="3" t="inlineStr">
        <is>
          <t>What the outputs mean</t>
        </is>
      </c>
      <c r="B24" s="4" t="n"/>
    </row>
    <row r="25" ht="30" customHeight="1">
      <c r="B25" s="5" t="inlineStr">
        <is>
          <t>'Calculated level' = the highest impact rating across the six dimensions (high-water mark), raised if needed to the minimum level for personal or special category data.</t>
        </is>
      </c>
    </row>
    <row r="26" ht="16" customHeight="1">
      <c r="B26" s="5" t="inlineStr">
        <is>
          <t>'Final classification' = the calculated level, or the owner-approved override if one is entered.</t>
        </is>
      </c>
    </row>
    <row r="27" ht="30" customHeight="1">
      <c r="B27" s="5" t="inlineStr">
        <is>
          <t>'Status' tells you whether the row is complete: 'Incomplete' means at least one required answer is missing and NO classification is shown - a blank is never treated as low impact.</t>
        </is>
      </c>
    </row>
    <row r="28" ht="30" customHeight="1">
      <c r="B28" s="5" t="inlineStr">
        <is>
          <t>The summary at the top of the classifier counts your own assets by final classification ([EXAMPLE] rows are excluded).</t>
        </is>
      </c>
    </row>
    <row r="30" ht="20" customHeight="1">
      <c r="A30" s="3" t="inlineStr">
        <is>
          <t>Method and basis</t>
        </is>
      </c>
      <c r="B30" s="4" t="n"/>
    </row>
    <row r="31" ht="44" customHeight="1">
      <c r="B31" s="5" t="inlineStr">
        <is>
          <t>High-water mark principle: an asset takes the classification matching its most severe credible impact (the approach used in widely adopted security categorisation practice, e.g. NIST FIPS 199, and consistent with the information classification control in ISO/IEC 27001:2022 Annex A 5.12).</t>
        </is>
      </c>
    </row>
    <row r="32" ht="30" customHeight="1">
      <c r="B32" s="5" t="inlineStr">
        <is>
          <t>Impact is assessed for unauthorised disclosure, alteration or loss across six dimensions. Each impact rating maps one-to-one to a level (Negligible = level 1 ... Severe = level 4).</t>
        </is>
      </c>
    </row>
    <row r="33" ht="30" customHeight="1">
      <c r="B33" s="5" t="inlineStr">
        <is>
          <t>Minimum levels for personal and special category data are organisational policy choices, not legal requirements; they are editable on 'Impact Criteria'.</t>
        </is>
      </c>
    </row>
    <row r="35" ht="20" customHeight="1">
      <c r="A35" s="3" t="inlineStr">
        <is>
          <t>Colour key</t>
        </is>
      </c>
      <c r="B35" s="4" t="n"/>
    </row>
    <row r="36">
      <c r="A36" s="7" t="inlineStr">
        <is>
          <t>Input cell</t>
        </is>
      </c>
      <c r="B36" s="5" t="inlineStr">
        <is>
          <t>Shaded teal: enter or select your own information here.</t>
        </is>
      </c>
    </row>
    <row r="37">
      <c r="A37" s="8" t="inlineStr">
        <is>
          <t>Calculated cell</t>
        </is>
      </c>
      <c r="B37" s="5" t="inlineStr">
        <is>
          <t>Shaded grey: formula-driven; do not overwrite (results update automatically).</t>
        </is>
      </c>
    </row>
    <row r="38">
      <c r="A38" s="9" t="inlineStr">
        <is>
          <t>[EXAMPLE] content</t>
        </is>
      </c>
      <c r="B38" s="5" t="inlineStr">
        <is>
          <t>Pale amber, italic, marked [EXAMPLE]: fictional worked example to show expected use. Replace or delete it.</t>
        </is>
      </c>
    </row>
    <row r="40" ht="20" customHeight="1">
      <c r="A40" s="3" t="inlineStr">
        <is>
          <t>Worksheets in this workbook</t>
        </is>
      </c>
      <c r="B40" s="4" t="n"/>
    </row>
    <row r="41" ht="16" customHeight="1">
      <c r="A41" s="6" t="inlineStr">
        <is>
          <t>Start Here</t>
        </is>
      </c>
      <c r="B41" s="5" t="inlineStr">
        <is>
          <t>This guide.</t>
        </is>
      </c>
    </row>
    <row r="42" ht="16" customHeight="1">
      <c r="A42" s="6" t="inlineStr">
        <is>
          <t>Levels</t>
        </is>
      </c>
      <c r="B42" s="5" t="inlineStr">
        <is>
          <t>The four classification levels: names, definitions, examples, label text.</t>
        </is>
      </c>
    </row>
    <row r="43" ht="16" customHeight="1">
      <c r="A43" s="6" t="inlineStr">
        <is>
          <t>Handling Rules</t>
        </is>
      </c>
      <c r="B43" s="5" t="inlineStr">
        <is>
          <t>What each level requires for storage, access, sharing, transmission and disposal.</t>
        </is>
      </c>
    </row>
    <row r="44" ht="16" customHeight="1">
      <c r="A44" s="6" t="inlineStr">
        <is>
          <t>Impact Criteria</t>
        </is>
      </c>
      <c r="B44" s="5" t="inlineStr">
        <is>
          <t>Impact rating descriptors per dimension and the minimum-level rules used by the classifier.</t>
        </is>
      </c>
    </row>
    <row r="45" ht="16" customHeight="1">
      <c r="A45" s="6" t="inlineStr">
        <is>
          <t>Asset Classifier</t>
        </is>
      </c>
      <c r="B45" s="5" t="inlineStr">
        <is>
          <t>Your register of data assets with derived classification and status.</t>
        </is>
      </c>
    </row>
    <row r="47" ht="20" customHeight="1">
      <c r="A47" s="3" t="inlineStr">
        <is>
          <t>Important limitations</t>
        </is>
      </c>
      <c r="B47" s="4" t="n"/>
    </row>
    <row r="48" ht="30" customHeight="1">
      <c r="B48" s="5" t="inlineStr">
        <is>
          <t>This template supports, but does not replace, your organisation's own legal, privacy and security advice. Default text is a starting point and must be reviewed before adoption.</t>
        </is>
      </c>
    </row>
    <row r="49" ht="30" customHeight="1">
      <c r="B49" s="5" t="inlineStr">
        <is>
          <t>The classifier is deliberately simple (FREE resource): it does not track review cycles, ownership coverage or handling compliance.</t>
        </is>
      </c>
    </row>
    <row r="51" ht="20" customHeight="1">
      <c r="A51" s="3" t="inlineStr">
        <is>
          <t>Licence</t>
        </is>
      </c>
      <c r="B51" s="4" t="n"/>
    </row>
    <row r="52" ht="28" customHeight="1">
      <c r="A52" s="10" t="inlineStr">
        <is>
          <t>This resource is provided under the dataintelligenceinsights.com Standard Use Licence v1.0. © dataintelligenceinsights.com. All rights reserved.</t>
        </is>
      </c>
    </row>
    <row r="53">
      <c r="A53" s="11" t="inlineStr">
        <is>
          <t>Published by dataintelligenceinsights.com. Example content is fictional; any resemblance to a real organisation or person is coincidental.</t>
        </is>
      </c>
    </row>
  </sheetData>
  <mergeCells count="2">
    <mergeCell ref="A53:B53"/>
    <mergeCell ref="A52:B52"/>
  </mergeCells>
  <pageMargins left="0.75" right="0.75" top="1" bottom="0.6" header="0.5" footer="0.25"/>
  <pageSetup orientation="portrait" paperSize="9" fitToHeight="0" fitToWidth="1"/>
  <headerFooter>
    <oddHeader/>
    <oddFooter>&amp;L&amp;"Arial"&amp;7 This resource is provided under the dataintelligenceinsights.com Standard Use Licence v1.0. © dataintelligenceinsights.com. All rights reserved.&amp;R&amp;"Arial"&amp;7 Page &amp;P of &amp;N</oddFooter>
    <evenHeader/>
    <evenFooter/>
    <firstHeader/>
    <firstFooter/>
  </headerFooter>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1"/>
  </sheetPr>
  <dimension ref="A2:F9"/>
  <sheetViews>
    <sheetView showGridLines="0" workbookViewId="0">
      <pane ySplit="5" topLeftCell="A6" activePane="bottomLeft" state="frozen"/>
      <selection pane="bottomLeft" activeCell="A1" sqref="A1"/>
    </sheetView>
  </sheetViews>
  <sheetFormatPr baseColWidth="8" defaultRowHeight="15"/>
  <cols>
    <col width="8" customWidth="1" min="1" max="1"/>
    <col width="18" customWidth="1" min="2" max="2"/>
    <col width="46" customWidth="1" min="3" max="3"/>
    <col width="46" customWidth="1" min="4" max="4"/>
    <col width="34" customWidth="1" min="5" max="5"/>
    <col width="30" customWidth="1" min="6" max="6"/>
  </cols>
  <sheetData>
    <row r="1" ht="30" customHeight="1"/>
    <row r="2" ht="22" customHeight="1">
      <c r="A2" s="1" t="inlineStr">
        <is>
          <t>Classification Levels</t>
        </is>
      </c>
    </row>
    <row r="3">
      <c r="A3" s="2" t="inlineStr">
        <is>
          <t>Edit the teal cells to adopt your own names and wording. Level numbers drive the classifier; keep them in ascending order of sensitivity.</t>
        </is>
      </c>
    </row>
    <row r="5" ht="30" customHeight="1">
      <c r="A5" s="12" t="inlineStr">
        <is>
          <t>Level</t>
        </is>
      </c>
      <c r="B5" s="12" t="inlineStr">
        <is>
          <t>Label</t>
        </is>
      </c>
      <c r="C5" s="12" t="inlineStr">
        <is>
          <t>Definition</t>
        </is>
      </c>
      <c r="D5" s="12" t="inlineStr">
        <is>
          <t>Typical examples</t>
        </is>
      </c>
      <c r="E5" s="12" t="inlineStr">
        <is>
          <t>Default access</t>
        </is>
      </c>
      <c r="F5" s="12" t="inlineStr">
        <is>
          <t>Marking text (headers / footers / metadata)</t>
        </is>
      </c>
    </row>
    <row r="6" ht="58" customHeight="1">
      <c r="A6" s="13" t="n">
        <v>1</v>
      </c>
      <c r="B6" s="14" t="inlineStr">
        <is>
          <t>Public</t>
        </is>
      </c>
      <c r="C6" s="14" t="inlineStr">
        <is>
          <t>Information approved for release to the public. Disclosure causes no harm.</t>
        </is>
      </c>
      <c r="D6" s="14" t="inlineStr">
        <is>
          <t>Published reports, marketing material, public website content, job adverts.</t>
        </is>
      </c>
      <c r="E6" s="14" t="inlineStr">
        <is>
          <t>Anyone.</t>
        </is>
      </c>
      <c r="F6" s="14" t="inlineStr">
        <is>
          <t>PUBLIC</t>
        </is>
      </c>
    </row>
    <row r="7" ht="58" customHeight="1">
      <c r="A7" s="13" t="n">
        <v>2</v>
      </c>
      <c r="B7" s="14" t="inlineStr">
        <is>
          <t>Internal</t>
        </is>
      </c>
      <c r="C7" s="14" t="inlineStr">
        <is>
          <t>Information for use inside the organisation. Unauthorised disclosure would cause minor, recoverable harm.</t>
        </is>
      </c>
      <c r="D7" s="14" t="inlineStr">
        <is>
          <t>Internal policies, organisation charts, non-sensitive project documents, intranet content.</t>
        </is>
      </c>
      <c r="E7" s="14" t="inlineStr">
        <is>
          <t>All staff and authorised contractors.</t>
        </is>
      </c>
      <c r="F7" s="14" t="inlineStr">
        <is>
          <t>INTERNAL</t>
        </is>
      </c>
    </row>
    <row r="8" ht="58" customHeight="1">
      <c r="A8" s="13" t="n">
        <v>3</v>
      </c>
      <c r="B8" s="14" t="inlineStr">
        <is>
          <t>Confidential</t>
        </is>
      </c>
      <c r="C8" s="14" t="inlineStr">
        <is>
          <t>Sensitive business or personal information. Unauthorised disclosure, alteration or loss would cause significant harm.</t>
        </is>
      </c>
      <c r="D8" s="14" t="inlineStr">
        <is>
          <t>Customer and employee personal data, contracts, unreleased financials, commercially sensitive plans.</t>
        </is>
      </c>
      <c r="E8" s="14" t="inlineStr">
        <is>
          <t>Named roles or teams with a business need.</t>
        </is>
      </c>
      <c r="F8" s="14" t="inlineStr">
        <is>
          <t>CONFIDENTIAL</t>
        </is>
      </c>
    </row>
    <row r="9" ht="58" customHeight="1">
      <c r="A9" s="13" t="n">
        <v>4</v>
      </c>
      <c r="B9" s="14" t="inlineStr">
        <is>
          <t>Restricted</t>
        </is>
      </c>
      <c r="C9" s="14" t="inlineStr">
        <is>
          <t>The most sensitive information. Compromise would cause severe harm, regulatory breach or serious harm to individuals.</t>
        </is>
      </c>
      <c r="D9" s="14" t="inlineStr">
        <is>
          <t>Special category personal data, payment card data, authentication secrets, M&amp;A information, security vulnerability details.</t>
        </is>
      </c>
      <c r="E9" s="14" t="inlineStr">
        <is>
          <t>Named individuals only, approved by the data owner.</t>
        </is>
      </c>
      <c r="F9" s="14" t="inlineStr">
        <is>
          <t>RESTRICTED</t>
        </is>
      </c>
    </row>
  </sheetData>
  <pageMargins left="0.75" right="0.75" top="1" bottom="0.6" header="0.5" footer="0.25"/>
  <pageSetup orientation="landscape" paperSize="9" fitToHeight="0" fitToWidth="1"/>
  <headerFooter>
    <oddHeader/>
    <oddFooter>&amp;L&amp;"Arial"&amp;7 This resource is provided under the dataintelligenceinsights.com Standard Use Licence v1.0. © dataintelligenceinsights.com. All rights reserved.&amp;R&amp;"Arial"&amp;7 Page &amp;P of &amp;N</oddFooter>
    <evenHeader/>
    <evenFooter/>
    <firstHeader/>
    <firstFooter/>
  </headerFooter>
  <drawing xmlns:r="http://schemas.openxmlformats.org/officeDocument/2006/relationships" r:id="rId1"/>
</worksheet>
</file>

<file path=xl/worksheets/sheet3.xml><?xml version="1.0" encoding="utf-8"?>
<worksheet xmlns="http://schemas.openxmlformats.org/spreadsheetml/2006/main">
  <sheetPr>
    <outlinePr summaryBelow="1" summaryRight="1"/>
    <pageSetUpPr fitToPage="1"/>
  </sheetPr>
  <dimension ref="A2:E16"/>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26" customWidth="1" min="1" max="1"/>
    <col width="36" customWidth="1" min="2" max="2"/>
    <col width="36" customWidth="1" min="3" max="3"/>
    <col width="36" customWidth="1" min="4" max="4"/>
    <col width="36" customWidth="1" min="5" max="5"/>
  </cols>
  <sheetData>
    <row r="1" ht="30" customHeight="1"/>
    <row r="2" ht="22" customHeight="1">
      <c r="A2" s="1" t="inlineStr">
        <is>
          <t>Handling Rules by Level</t>
        </is>
      </c>
    </row>
    <row r="3">
      <c r="A3" s="2" t="inlineStr">
        <is>
          <t>Each column header follows the level labels on 'Levels'. Edit the teal cells to reflect your own controls and tools.</t>
        </is>
      </c>
    </row>
    <row r="5" ht="30" customHeight="1">
      <c r="A5" s="12" t="inlineStr">
        <is>
          <t>Control area</t>
        </is>
      </c>
      <c r="B5" s="12" t="str">
        <f>Levels!B6</f>
        <v>Public</v>
      </c>
      <c r="C5" s="12" t="str">
        <f>Levels!B7</f>
        <v>Internal</v>
      </c>
      <c r="D5" s="12" t="str">
        <f>Levels!B8</f>
        <v>Confidential</v>
      </c>
      <c r="E5" s="12" t="str">
        <f>Levels!B9</f>
        <v>Restricted</v>
      </c>
    </row>
    <row r="6" ht="44" customHeight="1">
      <c r="A6" s="15" t="inlineStr">
        <is>
          <t>Labelling</t>
        </is>
      </c>
      <c r="B6" s="16" t="inlineStr">
        <is>
          <t>No label required.</t>
        </is>
      </c>
      <c r="C6" s="16" t="inlineStr">
        <is>
          <t>Label recommended (INTERNAL).</t>
        </is>
      </c>
      <c r="D6" s="16" t="inlineStr">
        <is>
          <t>Label required on documents, reports and dataset metadata.</t>
        </is>
      </c>
      <c r="E6" s="16" t="inlineStr">
        <is>
          <t>Label required on every page, file, dataset and system record.</t>
        </is>
      </c>
    </row>
    <row r="7" ht="44" customHeight="1">
      <c r="A7" s="15" t="inlineStr">
        <is>
          <t>Storage</t>
        </is>
      </c>
      <c r="B7" s="16" t="inlineStr">
        <is>
          <t>Any approved location.</t>
        </is>
      </c>
      <c r="C7" s="16" t="inlineStr">
        <is>
          <t>Approved organisational systems only.</t>
        </is>
      </c>
      <c r="D7" s="16" t="inlineStr">
        <is>
          <t>Approved systems with access control; encryption at rest.</t>
        </is>
      </c>
      <c r="E7" s="16" t="inlineStr">
        <is>
          <t>Designated systems only; encryption at rest; storage location approved by data owner.</t>
        </is>
      </c>
    </row>
    <row r="8" ht="44" customHeight="1">
      <c r="A8" s="15" t="inlineStr">
        <is>
          <t>Access control</t>
        </is>
      </c>
      <c r="B8" s="16" t="inlineStr">
        <is>
          <t>Open.</t>
        </is>
      </c>
      <c r="C8" s="16" t="inlineStr">
        <is>
          <t>Authenticated staff and contractors.</t>
        </is>
      </c>
      <c r="D8" s="16" t="inlineStr">
        <is>
          <t>Role-based access, reviewed at least annually.</t>
        </is>
      </c>
      <c r="E8" s="16" t="inlineStr">
        <is>
          <t>Named-user access approved by data owner; reviewed at least quarterly; access logged.</t>
        </is>
      </c>
    </row>
    <row r="9" ht="44" customHeight="1">
      <c r="A9" s="15" t="inlineStr">
        <is>
          <t>Sharing internally</t>
        </is>
      </c>
      <c r="B9" s="16" t="inlineStr">
        <is>
          <t>Unrestricted.</t>
        </is>
      </c>
      <c r="C9" s="16" t="inlineStr">
        <is>
          <t>Unrestricted within the organisation.</t>
        </is>
      </c>
      <c r="D9" s="16" t="inlineStr">
        <is>
          <t>Need-to-know basis only.</t>
        </is>
      </c>
      <c r="E9" s="16" t="inlineStr">
        <is>
          <t>Data owner approval required for each new recipient.</t>
        </is>
      </c>
    </row>
    <row r="10" ht="44" customHeight="1">
      <c r="A10" s="15" t="inlineStr">
        <is>
          <t>Sharing externally</t>
        </is>
      </c>
      <c r="B10" s="16" t="inlineStr">
        <is>
          <t>Permitted once approved for publication.</t>
        </is>
      </c>
      <c r="C10" s="16" t="inlineStr">
        <is>
          <t>Only under contract / NDA where needed.</t>
        </is>
      </c>
      <c r="D10" s="16" t="inlineStr">
        <is>
          <t>Only under contract with appropriate data protection terms; data owner approval.</t>
        </is>
      </c>
      <c r="E10" s="16" t="inlineStr">
        <is>
          <t>Exceptional; data owner and information security approval; formal agreement and secure transfer.</t>
        </is>
      </c>
    </row>
    <row r="11" ht="44" customHeight="1">
      <c r="A11" s="15" t="inlineStr">
        <is>
          <t>Transmission / email</t>
        </is>
      </c>
      <c r="B11" s="16" t="inlineStr">
        <is>
          <t>No restriction.</t>
        </is>
      </c>
      <c r="C11" s="16" t="inlineStr">
        <is>
          <t>Organisational email and collaboration tools.</t>
        </is>
      </c>
      <c r="D11" s="16" t="inlineStr">
        <is>
          <t>Encrypted in transit; avoid personal email; check recipients.</t>
        </is>
      </c>
      <c r="E11" s="16" t="inlineStr">
        <is>
          <t>Encrypted channels only; no email attachments unless encrypted; secure transfer service.</t>
        </is>
      </c>
    </row>
    <row r="12" ht="44" customHeight="1">
      <c r="A12" s="15" t="inlineStr">
        <is>
          <t>Printing and physical copies</t>
        </is>
      </c>
      <c r="B12" s="16" t="inlineStr">
        <is>
          <t>No restriction.</t>
        </is>
      </c>
      <c r="C12" s="16" t="inlineStr">
        <is>
          <t>Collect promptly from printers.</t>
        </is>
      </c>
      <c r="D12" s="16" t="inlineStr">
        <is>
          <t>Secure print; lock away when unattended.</t>
        </is>
      </c>
      <c r="E12" s="16" t="inlineStr">
        <is>
          <t>Avoid printing; if essential, secure print, numbered copies, locked storage.</t>
        </is>
      </c>
    </row>
    <row r="13" ht="44" customHeight="1">
      <c r="A13" s="15" t="inlineStr">
        <is>
          <t>Removable media / personal devices</t>
        </is>
      </c>
      <c r="B13" s="16" t="inlineStr">
        <is>
          <t>No restriction.</t>
        </is>
      </c>
      <c r="C13" s="16" t="inlineStr">
        <is>
          <t>Managed devices only.</t>
        </is>
      </c>
      <c r="D13" s="16" t="inlineStr">
        <is>
          <t>Encrypted managed devices only.</t>
        </is>
      </c>
      <c r="E13" s="16" t="inlineStr">
        <is>
          <t>Not permitted unless approved exception with encryption.</t>
        </is>
      </c>
    </row>
    <row r="14" ht="44" customHeight="1">
      <c r="A14" s="15" t="inlineStr">
        <is>
          <t>Third-party cloud / SaaS</t>
        </is>
      </c>
      <c r="B14" s="16" t="inlineStr">
        <is>
          <t>Any.</t>
        </is>
      </c>
      <c r="C14" s="16" t="inlineStr">
        <is>
          <t>Approved services.</t>
        </is>
      </c>
      <c r="D14" s="16" t="inlineStr">
        <is>
          <t>Approved services assessed for security and data protection.</t>
        </is>
      </c>
      <c r="E14" s="16" t="inlineStr">
        <is>
          <t>Approved services with enhanced assessment; data residency confirmed.</t>
        </is>
      </c>
    </row>
    <row r="15" ht="44" customHeight="1">
      <c r="A15" s="15" t="inlineStr">
        <is>
          <t>Retention and disposal</t>
        </is>
      </c>
      <c r="B15" s="16" t="inlineStr">
        <is>
          <t>Per retention schedule.</t>
        </is>
      </c>
      <c r="C15" s="16" t="inlineStr">
        <is>
          <t>Per retention schedule; standard deletion.</t>
        </is>
      </c>
      <c r="D15" s="16" t="inlineStr">
        <is>
          <t>Per retention schedule; secure deletion.</t>
        </is>
      </c>
      <c r="E15" s="16" t="inlineStr">
        <is>
          <t>Per retention schedule; certified secure destruction; disposal recorded.</t>
        </is>
      </c>
    </row>
    <row r="16" ht="44" customHeight="1">
      <c r="A16" s="15" t="inlineStr">
        <is>
          <t>Incident reporting</t>
        </is>
      </c>
      <c r="B16" s="16" t="inlineStr">
        <is>
          <t>Not normally required.</t>
        </is>
      </c>
      <c r="C16" s="16" t="inlineStr">
        <is>
          <t>Report suspected loss to line manager.</t>
        </is>
      </c>
      <c r="D16" s="16" t="inlineStr">
        <is>
          <t>Report immediately to information security / privacy team.</t>
        </is>
      </c>
      <c r="E16" s="16" t="inlineStr">
        <is>
          <t>Report immediately; treated as a high-priority incident.</t>
        </is>
      </c>
    </row>
  </sheetData>
  <pageMargins left="0.75" right="0.75" top="1" bottom="0.6" header="0.5" footer="0.25"/>
  <pageSetup orientation="landscape" paperSize="9" fitToHeight="0" fitToWidth="1"/>
  <headerFooter>
    <oddHeader/>
    <oddFooter>&amp;L&amp;"Arial"&amp;7 This resource is provided under the dataintelligenceinsights.com Standard Use Licence v1.0. © dataintelligenceinsights.com. All rights reserved.&amp;R&amp;"Arial"&amp;7 Page &amp;P of &amp;N</oddFooter>
    <evenHeader/>
    <evenFooter/>
    <firstHeader/>
    <firstFooter/>
  </headerFooter>
  <drawing xmlns:r="http://schemas.openxmlformats.org/officeDocument/2006/relationships" r:id="rId1"/>
</worksheet>
</file>

<file path=xl/worksheets/sheet4.xml><?xml version="1.0" encoding="utf-8"?>
<worksheet xmlns="http://schemas.openxmlformats.org/spreadsheetml/2006/main">
  <sheetPr>
    <outlinePr summaryBelow="1" summaryRight="1"/>
    <pageSetUpPr fitToPage="1"/>
  </sheetPr>
  <dimension ref="A2:E24"/>
  <sheetViews>
    <sheetView showGridLines="0" workbookViewId="0">
      <selection activeCell="A1" sqref="A1"/>
    </sheetView>
  </sheetViews>
  <sheetFormatPr baseColWidth="8" defaultRowHeight="15"/>
  <cols>
    <col width="24" customWidth="1" min="1" max="1"/>
    <col width="38" customWidth="1" min="2" max="2"/>
    <col width="38" customWidth="1" min="3" max="3"/>
    <col width="38" customWidth="1" min="4" max="4"/>
    <col width="38" customWidth="1" min="5" max="5"/>
  </cols>
  <sheetData>
    <row r="1" ht="30" customHeight="1"/>
    <row r="2" ht="22" customHeight="1">
      <c r="A2" s="1" t="inlineStr">
        <is>
          <t>Impact Criteria</t>
        </is>
      </c>
    </row>
    <row r="3">
      <c r="A3" s="2" t="inlineStr">
        <is>
          <t>Rate the impact of unauthorised disclosure, alteration or loss. Each rating maps to the level in the same column.</t>
        </is>
      </c>
    </row>
    <row r="5" ht="30" customHeight="1">
      <c r="A5" s="12" t="inlineStr">
        <is>
          <t>Impact rating</t>
        </is>
      </c>
      <c r="B5" s="12" t="inlineStr">
        <is>
          <t>Negligible</t>
        </is>
      </c>
      <c r="C5" s="12" t="inlineStr">
        <is>
          <t>Minor</t>
        </is>
      </c>
      <c r="D5" s="12" t="inlineStr">
        <is>
          <t>Significant</t>
        </is>
      </c>
      <c r="E5" s="12" t="inlineStr">
        <is>
          <t>Severe</t>
        </is>
      </c>
    </row>
    <row r="6">
      <c r="A6" s="17" t="inlineStr">
        <is>
          <t>Maps to level</t>
        </is>
      </c>
      <c r="B6" s="18" t="str">
        <f>Levels!B6</f>
        <v>Public</v>
      </c>
      <c r="C6" s="18" t="str">
        <f>Levels!B7</f>
        <v>Internal</v>
      </c>
      <c r="D6" s="18" t="str">
        <f>Levels!B8</f>
        <v>Confidential</v>
      </c>
      <c r="E6" s="18" t="str">
        <f>Levels!B9</f>
        <v>Restricted</v>
      </c>
    </row>
    <row r="7" ht="46" customHeight="1">
      <c r="A7" s="15" t="inlineStr">
        <is>
          <t>Individuals (privacy and wellbeing)</t>
        </is>
      </c>
      <c r="B7" s="16" t="inlineStr">
        <is>
          <t>No personal data, or only information already public.</t>
        </is>
      </c>
      <c r="C7" s="16" t="inlineStr">
        <is>
          <t>Limited personal data; minor inconvenience to individuals.</t>
        </is>
      </c>
      <c r="D7" s="16" t="inlineStr">
        <is>
          <t>Personal data whose exposure could cause distress, financial loss or discrimination.</t>
        </is>
      </c>
      <c r="E7" s="16" t="inlineStr">
        <is>
          <t>Special category or high-risk data; serious harm, safety risk or identity theft possible.</t>
        </is>
      </c>
    </row>
    <row r="8" ht="46" customHeight="1">
      <c r="A8" s="15" t="inlineStr">
        <is>
          <t>Legal and regulatory</t>
        </is>
      </c>
      <c r="B8" s="16" t="inlineStr">
        <is>
          <t>No legal or regulatory implications.</t>
        </is>
      </c>
      <c r="C8" s="16" t="inlineStr">
        <is>
          <t>Minor non-compliance, unlikely to need regulator involvement.</t>
        </is>
      </c>
      <c r="D8" s="16" t="inlineStr">
        <is>
          <t>Likely reportable breach or contractual non-compliance.</t>
        </is>
      </c>
      <c r="E8" s="16" t="inlineStr">
        <is>
          <t>Serious regulatory breach, enforcement action or litigation likely.</t>
        </is>
      </c>
    </row>
    <row r="9" ht="46" customHeight="1">
      <c r="A9" s="15" t="inlineStr">
        <is>
          <t>Financial</t>
        </is>
      </c>
      <c r="B9" s="16" t="inlineStr">
        <is>
          <t>No measurable financial impact.</t>
        </is>
      </c>
      <c r="C9" s="16" t="inlineStr">
        <is>
          <t>Small, contained cost to resolve.</t>
        </is>
      </c>
      <c r="D9" s="16" t="inlineStr">
        <is>
          <t>Material cost, loss of revenue or penalties.</t>
        </is>
      </c>
      <c r="E9" s="16" t="inlineStr">
        <is>
          <t>Severe financial loss affecting organisational viability or results.</t>
        </is>
      </c>
    </row>
    <row r="10" ht="46" customHeight="1">
      <c r="A10" s="15" t="inlineStr">
        <is>
          <t>Operational</t>
        </is>
      </c>
      <c r="B10" s="16" t="inlineStr">
        <is>
          <t>No disruption.</t>
        </is>
      </c>
      <c r="C10" s="16" t="inlineStr">
        <is>
          <t>Minor disruption, easily worked around.</t>
        </is>
      </c>
      <c r="D10" s="16" t="inlineStr">
        <is>
          <t>Significant disruption to a key service or process.</t>
        </is>
      </c>
      <c r="E10" s="16" t="inlineStr">
        <is>
          <t>Loss of critical services or inability to operate.</t>
        </is>
      </c>
    </row>
    <row r="11" ht="46" customHeight="1">
      <c r="A11" s="15" t="inlineStr">
        <is>
          <t>Reputational</t>
        </is>
      </c>
      <c r="B11" s="16" t="inlineStr">
        <is>
          <t>No external interest.</t>
        </is>
      </c>
      <c r="C11" s="16" t="inlineStr">
        <is>
          <t>Limited, short-lived internal or local attention.</t>
        </is>
      </c>
      <c r="D11" s="16" t="inlineStr">
        <is>
          <t>Negative media or stakeholder attention; loss of customer trust.</t>
        </is>
      </c>
      <c r="E11" s="16" t="inlineStr">
        <is>
          <t>Sustained national media coverage; lasting loss of trust.</t>
        </is>
      </c>
    </row>
    <row r="12" ht="46" customHeight="1">
      <c r="A12" s="15" t="inlineStr">
        <is>
          <t>Contractual and third-party</t>
        </is>
      </c>
      <c r="B12" s="16" t="inlineStr">
        <is>
          <t>No third-party obligations affected.</t>
        </is>
      </c>
      <c r="C12" s="16" t="inlineStr">
        <is>
          <t>Minor breach of a non-critical obligation.</t>
        </is>
      </c>
      <c r="D12" s="16" t="inlineStr">
        <is>
          <t>Breach of contract or confidentiality agreement with a partner.</t>
        </is>
      </c>
      <c r="E12" s="16" t="inlineStr">
        <is>
          <t>Breach causing loss of key contracts, licences or partner relationships.</t>
        </is>
      </c>
    </row>
    <row r="15" ht="20" customHeight="1">
      <c r="A15" s="3" t="inlineStr">
        <is>
          <t>Rating scale used by the classifier (do not reorder)</t>
        </is>
      </c>
      <c r="B15" s="4" t="n"/>
    </row>
    <row r="16">
      <c r="A16" s="13" t="n">
        <v>1</v>
      </c>
      <c r="B16" s="19" t="str">
        <f>B5</f>
        <v>Negligible</v>
      </c>
    </row>
    <row r="17">
      <c r="A17" s="13" t="n">
        <v>2</v>
      </c>
      <c r="B17" s="19" t="str">
        <f>C5</f>
        <v>Minor</v>
      </c>
    </row>
    <row r="18">
      <c r="A18" s="13" t="n">
        <v>3</v>
      </c>
      <c r="B18" s="19" t="str">
        <f>D5</f>
        <v>Significant</v>
      </c>
    </row>
    <row r="19">
      <c r="A19" s="13" t="n">
        <v>4</v>
      </c>
      <c r="B19" s="19" t="str">
        <f>E5</f>
        <v>Severe</v>
      </c>
    </row>
    <row r="21" ht="20" customHeight="1">
      <c r="A21" s="3" t="inlineStr">
        <is>
          <t>Minimum-level rules (organisational policy - edit if needed)</t>
        </is>
      </c>
      <c r="B21" s="4" t="n"/>
      <c r="C21" s="4" t="n"/>
    </row>
    <row r="22" ht="30" customHeight="1">
      <c r="A22" s="15" t="inlineStr">
        <is>
          <t>Minimum level when the asset contains personal data</t>
        </is>
      </c>
      <c r="B22" s="14" t="inlineStr">
        <is>
          <t>Confidential</t>
        </is>
      </c>
      <c r="C22" s="20" t="inlineStr">
        <is>
          <t>Policy choice, not a legal requirement. Special category data (e.g. health, ethnicity, religious belief, biometric data) attracts additional legal protection under UK/EU GDPR Article 9.</t>
        </is>
      </c>
    </row>
    <row r="23" ht="30" customHeight="1">
      <c r="A23" s="15" t="inlineStr">
        <is>
          <t>Minimum level when the asset contains special category personal data</t>
        </is>
      </c>
      <c r="B23" s="14" t="inlineStr">
        <is>
          <t>Restricted</t>
        </is>
      </c>
    </row>
    <row r="24">
      <c r="A24" s="2" t="inlineStr">
        <is>
          <t>Level index (calculated)</t>
        </is>
      </c>
      <c r="B24" s="19">
        <f>IFERROR(MATCH(B22,LevelNames,0),1)</f>
        <v>3</v>
      </c>
      <c r="C24" s="19">
        <f>IFERROR(MATCH(B23,LevelNames,0),1)</f>
        <v>4</v>
      </c>
    </row>
  </sheetData>
  <mergeCells count="1">
    <mergeCell ref="C22:E23"/>
  </mergeCells>
  <dataValidations count="1">
    <dataValidation sqref="B22:B23" showDropDown="0" showInputMessage="0" showErrorMessage="1" allowBlank="1" errorTitle="Invalid entry" error="Choose a value from the drop-down list." type="list">
      <formula1>=LevelNames</formula1>
    </dataValidation>
  </dataValidations>
  <pageMargins left="0.75" right="0.75" top="1" bottom="0.6" header="0.5" footer="0.25"/>
  <pageSetup orientation="landscape" paperSize="9" fitToHeight="0" fitToWidth="1"/>
  <headerFooter>
    <oddHeader/>
    <oddFooter>&amp;L&amp;"Arial"&amp;7 This resource is provided under the dataintelligenceinsights.com Standard Use Licence v1.0. © dataintelligenceinsights.com. All rights reserved.&amp;R&amp;"Arial"&amp;7 Page &amp;P of &amp;N</oddFooter>
    <evenHeader/>
    <evenFooter/>
    <firstHeader/>
    <firstFooter/>
  </headerFooter>
  <drawing xmlns:r="http://schemas.openxmlformats.org/officeDocument/2006/relationships" r:id="rId1"/>
</worksheet>
</file>

<file path=xl/worksheets/sheet5.xml><?xml version="1.0" encoding="utf-8"?>
<worksheet xmlns="http://schemas.openxmlformats.org/spreadsheetml/2006/main">
  <sheetPr>
    <outlinePr summaryBelow="1" summaryRight="1"/>
    <pageSetUpPr fitToPage="1"/>
  </sheetPr>
  <dimension ref="A2:T72"/>
  <sheetViews>
    <sheetView showGridLines="0" workbookViewId="0">
      <pane xSplit="2" ySplit="12" topLeftCell="C13" activePane="bottomRight" state="frozen"/>
      <selection pane="topRight"/>
      <selection pane="bottomLeft"/>
      <selection pane="bottomRight" activeCell="A1" sqref="A1"/>
    </sheetView>
  </sheetViews>
  <sheetFormatPr baseColWidth="8" defaultRowHeight="15"/>
  <cols>
    <col width="12" customWidth="1" min="1" max="1"/>
    <col width="30" customWidth="1" min="2" max="2"/>
    <col width="18" customWidth="1" min="3" max="3"/>
    <col width="18" customWidth="1" min="4" max="4"/>
    <col width="12" customWidth="1" min="5" max="5"/>
    <col width="12" customWidth="1" min="6" max="6"/>
    <col width="13" customWidth="1" min="7" max="7"/>
    <col width="13" customWidth="1" min="8" max="8"/>
    <col width="13" customWidth="1" min="9" max="9"/>
    <col width="13" customWidth="1" min="10" max="10"/>
    <col width="13" customWidth="1" min="11" max="11"/>
    <col width="13" customWidth="1" min="12" max="12"/>
    <col width="10" customWidth="1" min="13" max="13"/>
    <col width="15" customWidth="1" min="14" max="14"/>
    <col width="15" customWidth="1" min="15" max="15"/>
    <col width="28" customWidth="1" min="16" max="16"/>
    <col width="16" customWidth="1" min="17" max="17"/>
    <col width="30" customWidth="1" min="18" max="18"/>
    <col width="40" customWidth="1" min="19" max="19"/>
    <col hidden="1" width="4" customWidth="1" min="20" max="20"/>
  </cols>
  <sheetData>
    <row r="1" ht="30" customHeight="1"/>
    <row r="2" ht="22" customHeight="1">
      <c r="A2" s="1" t="inlineStr">
        <is>
          <t>Asset Classifier</t>
        </is>
      </c>
    </row>
    <row r="3">
      <c r="A3" s="2" t="inlineStr">
        <is>
          <t>One row per data asset. Rate every dimension; the classification is derived by the high-water mark rule. [EXAMPLE] rows are fictional - delete them when ready.</t>
        </is>
      </c>
    </row>
    <row r="4" ht="20" customHeight="1">
      <c r="A4" s="3" t="inlineStr">
        <is>
          <t>Summary of your assets (excludes [EXAMPLE] rows)</t>
        </is>
      </c>
      <c r="B4" s="4" t="n"/>
      <c r="C4" s="4" t="n"/>
      <c r="D4" s="4" t="n"/>
      <c r="E4" s="4" t="n"/>
      <c r="F4" s="4" t="n"/>
    </row>
    <row r="5">
      <c r="A5" s="21" t="inlineStr">
        <is>
          <t>Final classification</t>
        </is>
      </c>
      <c r="B5" s="22" t="str">
        <f>Levels!B6</f>
        <v>Public</v>
      </c>
      <c r="C5" s="22" t="str">
        <f>Levels!B7</f>
        <v>Internal</v>
      </c>
      <c r="D5" s="22" t="str">
        <f>Levels!B8</f>
        <v>Confidential</v>
      </c>
      <c r="E5" s="22" t="str">
        <f>Levels!B9</f>
        <v>Restricted</v>
      </c>
      <c r="F5" s="22" t="inlineStr">
        <is>
          <t>Incomplete</t>
        </is>
      </c>
    </row>
    <row r="6">
      <c r="A6" s="21" t="inlineStr">
        <is>
          <t>Asset count</t>
        </is>
      </c>
      <c r="B6" s="13">
        <f>COUNTIFS($Q$13:$Q$72,B5,$T$13:$T$72,FALSE)</f>
        <v>0</v>
      </c>
      <c r="C6" s="13">
        <f>COUNTIFS($Q$13:$Q$72,B5,$T$13:$T$72,FALSE)</f>
        <v>0</v>
      </c>
      <c r="D6" s="13">
        <f>COUNTIFS($Q$13:$Q$72,B5,$T$13:$T$72,FALSE)</f>
        <v>0</v>
      </c>
      <c r="E6" s="13">
        <f>COUNTIFS($Q$13:$Q$72,B5,$T$13:$T$72,FALSE)</f>
        <v>0</v>
      </c>
      <c r="F6" s="13">
        <f>COUNTIFS($R$13:$R$72,"Incomplete*",$T$13:$T$72,FALSE)</f>
        <v>0</v>
      </c>
    </row>
    <row r="8">
      <c r="A8" s="2" t="inlineStr">
        <is>
          <t>Ratings: Negligible / Minor / Significant / Severe - see 'Impact Criteria' for descriptors. Assess the worst credible impact if the data were disclosed, altered or lost.</t>
        </is>
      </c>
    </row>
    <row r="11" ht="20" customHeight="1">
      <c r="G11" s="3" t="inlineStr">
        <is>
          <t>Impact of unauthorised disclosure, alteration or loss</t>
        </is>
      </c>
      <c r="H11" s="4" t="n"/>
      <c r="I11" s="4" t="n"/>
      <c r="J11" s="4" t="n"/>
      <c r="K11" s="4" t="n"/>
      <c r="L11" s="4" t="n"/>
    </row>
    <row r="12" ht="42" customHeight="1">
      <c r="A12" s="12" t="inlineStr">
        <is>
          <t>ID</t>
        </is>
      </c>
      <c r="B12" s="12" t="inlineStr">
        <is>
          <t>Data asset / dataset</t>
        </is>
      </c>
      <c r="C12" s="12" t="inlineStr">
        <is>
          <t>Data owner</t>
        </is>
      </c>
      <c r="D12" s="12" t="inlineStr">
        <is>
          <t>System / location</t>
        </is>
      </c>
      <c r="E12" s="12" t="inlineStr">
        <is>
          <t>Contains personal data?</t>
        </is>
      </c>
      <c r="F12" s="12" t="inlineStr">
        <is>
          <t>Special category data?</t>
        </is>
      </c>
      <c r="G12" s="12" t="inlineStr">
        <is>
          <t>Individuals</t>
        </is>
      </c>
      <c r="H12" s="12" t="inlineStr">
        <is>
          <t>Legal &amp; regulatory</t>
        </is>
      </c>
      <c r="I12" s="12" t="inlineStr">
        <is>
          <t>Financial</t>
        </is>
      </c>
      <c r="J12" s="12" t="inlineStr">
        <is>
          <t>Operational</t>
        </is>
      </c>
      <c r="K12" s="12" t="inlineStr">
        <is>
          <t>Reputational</t>
        </is>
      </c>
      <c r="L12" s="12" t="inlineStr">
        <is>
          <t>Contractual &amp; third-party</t>
        </is>
      </c>
      <c r="M12" s="12" t="inlineStr">
        <is>
          <t>Dimensions rated</t>
        </is>
      </c>
      <c r="N12" s="12" t="inlineStr">
        <is>
          <t>Calculated level</t>
        </is>
      </c>
      <c r="O12" s="12" t="inlineStr">
        <is>
          <t>Owner override level</t>
        </is>
      </c>
      <c r="P12" s="12" t="inlineStr">
        <is>
          <t>Override justification</t>
        </is>
      </c>
      <c r="Q12" s="12" t="inlineStr">
        <is>
          <t>Final classification</t>
        </is>
      </c>
      <c r="R12" s="12" t="inlineStr">
        <is>
          <t>Status</t>
        </is>
      </c>
      <c r="S12" s="12" t="inlineStr">
        <is>
          <t>Handling: sharing externally</t>
        </is>
      </c>
      <c r="T12" s="12" t="inlineStr">
        <is>
          <t>Example row?</t>
        </is>
      </c>
    </row>
    <row r="13" ht="30" customHeight="1">
      <c r="A13" s="14" t="inlineStr">
        <is>
          <t>[EXAMPLE] EX-01</t>
        </is>
      </c>
      <c r="B13" s="14" t="inlineStr">
        <is>
          <t>Customer contact and order history</t>
        </is>
      </c>
      <c r="C13" s="14" t="inlineStr">
        <is>
          <t>Head of Customer Ops</t>
        </is>
      </c>
      <c r="D13" s="14" t="inlineStr">
        <is>
          <t>CRM platform</t>
        </is>
      </c>
      <c r="E13" s="14" t="inlineStr">
        <is>
          <t>Yes</t>
        </is>
      </c>
      <c r="F13" s="14" t="inlineStr">
        <is>
          <t>No</t>
        </is>
      </c>
      <c r="G13" s="14" t="inlineStr">
        <is>
          <t>Significant</t>
        </is>
      </c>
      <c r="H13" s="14" t="inlineStr">
        <is>
          <t>Significant</t>
        </is>
      </c>
      <c r="I13" s="14" t="inlineStr">
        <is>
          <t>Minor</t>
        </is>
      </c>
      <c r="J13" s="14" t="inlineStr">
        <is>
          <t>Minor</t>
        </is>
      </c>
      <c r="K13" s="14" t="inlineStr">
        <is>
          <t>Significant</t>
        </is>
      </c>
      <c r="L13" s="14" t="inlineStr">
        <is>
          <t>Minor</t>
        </is>
      </c>
      <c r="M13" s="13">
        <f>IF(B13="","",COUNTIF(G13:L13,"?*"))</f>
        <v>6</v>
      </c>
      <c r="N13" s="19" t="str">
        <f>IF(B13="","",IF(AND(M13=6,E13&lt;&gt;"",F13&lt;&gt;""),INDEX(LevelNames,MAX(MAX(IFERROR(MATCH(G13,ImpactScale,0),0),IFERROR(MATCH(H13,ImpactScale,0),0),IFERROR(MATCH(I13,ImpactScale,0),0),IFERROR(MATCH(J13,ImpactScale,0),0),IFERROR(MATCH(K13,ImpactScale,0),0),IFERROR(MATCH(L13,ImpactScale,0),0)),IF(F13="Yes",'Impact Criteria'!$C$24,IF(E13="Yes",'Impact Criteria'!$B$24,1)))),"-"))</f>
        <v>Confidential</v>
      </c>
      <c r="O13" s="14" t="n"/>
      <c r="P13" s="14" t="n"/>
      <c r="Q13" s="23" t="str">
        <f>IF(B13="","",IF(N13="-","-",IF(O13&lt;&gt;"",O13,N13)))</f>
        <v>Confidential</v>
      </c>
      <c r="R13" s="19" t="str">
        <f>IF(B13="","",IF(NOT(AND(M13=6,E13&lt;&gt;"",F13&lt;&gt;"")),"Incomplete - "&amp;IF(E13&amp;F13="","answer personal data questions; ","")&amp;M13&amp;" of 6 dimensions rated",IF(O13="","Classified",IF(AND(MATCH(O13,LevelNames,0)&lt;MATCH(N13,LevelNames,0),P13=""),"Check - downgrade needs justification","Classified (owner override)"))))</f>
        <v>Classified</v>
      </c>
      <c r="S13" s="19" t="str">
        <f>IF(OR(Q13="",Q13="-"),"",INDEX('Handling Rules'!$B$10:$E$10,MATCH(Q13,LevelNames,0)))</f>
        <v>Only under contract with appropriate data protection terms; data owner approval.</v>
      </c>
      <c r="T13" t="b">
        <f>LEFT(A13,9)="[EXAMPLE]"</f>
        <v>1</v>
      </c>
    </row>
    <row r="14" ht="30" customHeight="1">
      <c r="A14" s="14" t="inlineStr">
        <is>
          <t>[EXAMPLE] EX-02</t>
        </is>
      </c>
      <c r="B14" s="14" t="inlineStr">
        <is>
          <t>Employee occupational health records</t>
        </is>
      </c>
      <c r="C14" s="14" t="inlineStr">
        <is>
          <t>HR Director</t>
        </is>
      </c>
      <c r="D14" s="14" t="inlineStr">
        <is>
          <t>HR case system</t>
        </is>
      </c>
      <c r="E14" s="14" t="inlineStr">
        <is>
          <t>Yes</t>
        </is>
      </c>
      <c r="F14" s="14" t="inlineStr">
        <is>
          <t>Yes</t>
        </is>
      </c>
      <c r="G14" s="14" t="inlineStr">
        <is>
          <t>Severe</t>
        </is>
      </c>
      <c r="H14" s="14" t="inlineStr">
        <is>
          <t>Significant</t>
        </is>
      </c>
      <c r="I14" s="14" t="inlineStr">
        <is>
          <t>Minor</t>
        </is>
      </c>
      <c r="J14" s="14" t="inlineStr">
        <is>
          <t>Minor</t>
        </is>
      </c>
      <c r="K14" s="14" t="inlineStr">
        <is>
          <t>Significant</t>
        </is>
      </c>
      <c r="L14" s="14" t="inlineStr">
        <is>
          <t>Negligible</t>
        </is>
      </c>
      <c r="M14" s="13">
        <f>IF(B14="","",COUNTIF(G14:L14,"?*"))</f>
        <v>6</v>
      </c>
      <c r="N14" s="19" t="str">
        <f>IF(B14="","",IF(AND(M14=6,E14&lt;&gt;"",F14&lt;&gt;""),INDEX(LevelNames,MAX(MAX(IFERROR(MATCH(G14,ImpactScale,0),0),IFERROR(MATCH(H14,ImpactScale,0),0),IFERROR(MATCH(I14,ImpactScale,0),0),IFERROR(MATCH(J14,ImpactScale,0),0),IFERROR(MATCH(K14,ImpactScale,0),0),IFERROR(MATCH(L14,ImpactScale,0),0)),IF(F14="Yes",'Impact Criteria'!$C$24,IF(E14="Yes",'Impact Criteria'!$B$24,1)))),"-"))</f>
        <v>Restricted</v>
      </c>
      <c r="O14" s="14" t="n"/>
      <c r="P14" s="14" t="n"/>
      <c r="Q14" s="23" t="str">
        <f>IF(B14="","",IF(N14="-","-",IF(O14&lt;&gt;"",O14,N14)))</f>
        <v>Restricted</v>
      </c>
      <c r="R14" s="19" t="str">
        <f>IF(B14="","",IF(NOT(AND(M14=6,E14&lt;&gt;"",F14&lt;&gt;"")),"Incomplete - "&amp;IF(E14&amp;F14="","answer personal data questions; ","")&amp;M14&amp;" of 6 dimensions rated",IF(O14="","Classified",IF(AND(MATCH(O14,LevelNames,0)&lt;MATCH(N14,LevelNames,0),P14=""),"Check - downgrade needs justification","Classified (owner override)"))))</f>
        <v>Classified</v>
      </c>
      <c r="S14" s="19" t="str">
        <f>IF(OR(Q14="",Q14="-"),"",INDEX('Handling Rules'!$B$10:$E$10,MATCH(Q14,LevelNames,0)))</f>
        <v>Exceptional; data owner and information security approval; formal agreement and secure transfer.</v>
      </c>
      <c r="T14" t="b">
        <f>LEFT(A14,9)="[EXAMPLE]"</f>
        <v>1</v>
      </c>
    </row>
    <row r="15" ht="30" customHeight="1">
      <c r="A15" s="14" t="inlineStr">
        <is>
          <t>[EXAMPLE] EX-03</t>
        </is>
      </c>
      <c r="B15" s="14" t="inlineStr">
        <is>
          <t>Published annual sustainability metrics</t>
        </is>
      </c>
      <c r="C15" s="14" t="inlineStr">
        <is>
          <t>Head of Comms</t>
        </is>
      </c>
      <c r="D15" s="14" t="inlineStr">
        <is>
          <t>Website CMS</t>
        </is>
      </c>
      <c r="E15" s="14" t="inlineStr">
        <is>
          <t>No</t>
        </is>
      </c>
      <c r="F15" s="14" t="inlineStr">
        <is>
          <t>No</t>
        </is>
      </c>
      <c r="G15" s="14" t="inlineStr">
        <is>
          <t>Negligible</t>
        </is>
      </c>
      <c r="H15" s="14" t="inlineStr">
        <is>
          <t>Negligible</t>
        </is>
      </c>
      <c r="I15" s="14" t="inlineStr">
        <is>
          <t>Negligible</t>
        </is>
      </c>
      <c r="J15" s="14" t="inlineStr">
        <is>
          <t>Minor</t>
        </is>
      </c>
      <c r="K15" s="14" t="inlineStr">
        <is>
          <t>Minor</t>
        </is>
      </c>
      <c r="L15" s="14" t="inlineStr">
        <is>
          <t>Negligible</t>
        </is>
      </c>
      <c r="M15" s="13">
        <f>IF(B15="","",COUNTIF(G15:L15,"?*"))</f>
        <v>6</v>
      </c>
      <c r="N15" s="19" t="str">
        <f>IF(B15="","",IF(AND(M15=6,E15&lt;&gt;"",F15&lt;&gt;""),INDEX(LevelNames,MAX(MAX(IFERROR(MATCH(G15,ImpactScale,0),0),IFERROR(MATCH(H15,ImpactScale,0),0),IFERROR(MATCH(I15,ImpactScale,0),0),IFERROR(MATCH(J15,ImpactScale,0),0),IFERROR(MATCH(K15,ImpactScale,0),0),IFERROR(MATCH(L15,ImpactScale,0),0)),IF(F15="Yes",'Impact Criteria'!$C$24,IF(E15="Yes",'Impact Criteria'!$B$24,1)))),"-"))</f>
        <v>Internal</v>
      </c>
      <c r="O15" s="14" t="inlineStr">
        <is>
          <t>Public</t>
        </is>
      </c>
      <c r="P15" s="14" t="inlineStr">
        <is>
          <t>Published data; operational impact is availability-only and covered by web hosting controls.</t>
        </is>
      </c>
      <c r="Q15" s="23" t="str">
        <f>IF(B15="","",IF(N15="-","-",IF(O15&lt;&gt;"",O15,N15)))</f>
        <v>Public</v>
      </c>
      <c r="R15" s="19" t="str">
        <f>IF(B15="","",IF(NOT(AND(M15=6,E15&lt;&gt;"",F15&lt;&gt;"")),"Incomplete - "&amp;IF(E15&amp;F15="","answer personal data questions; ","")&amp;M15&amp;" of 6 dimensions rated",IF(O15="","Classified",IF(AND(MATCH(O15,LevelNames,0)&lt;MATCH(N15,LevelNames,0),P15=""),"Check - downgrade needs justification","Classified (owner override)"))))</f>
        <v>Classified (owner override)</v>
      </c>
      <c r="S15" s="19" t="str">
        <f>IF(OR(Q15="",Q15="-"),"",INDEX('Handling Rules'!$B$10:$E$10,MATCH(Q15,LevelNames,0)))</f>
        <v>Permitted once approved for publication.</v>
      </c>
      <c r="T15" t="b">
        <f>LEFT(A15,9)="[EXAMPLE]"</f>
        <v>1</v>
      </c>
    </row>
    <row r="16" ht="30" customHeight="1">
      <c r="A16" s="14" t="inlineStr">
        <is>
          <t>[EXAMPLE] EX-04</t>
        </is>
      </c>
      <c r="B16" s="14" t="inlineStr">
        <is>
          <t>Supplier price list (draft)</t>
        </is>
      </c>
      <c r="C16" s="14" t="inlineStr">
        <is>
          <t>Procurement Lead</t>
        </is>
      </c>
      <c r="D16" s="14" t="inlineStr">
        <is>
          <t>Shared drive</t>
        </is>
      </c>
      <c r="E16" s="14" t="inlineStr">
        <is>
          <t>No</t>
        </is>
      </c>
      <c r="F16" s="14" t="inlineStr">
        <is>
          <t>No</t>
        </is>
      </c>
      <c r="G16" s="14" t="inlineStr">
        <is>
          <t>Negligible</t>
        </is>
      </c>
      <c r="H16" s="14" t="inlineStr">
        <is>
          <t>Minor</t>
        </is>
      </c>
      <c r="I16" s="14" t="inlineStr">
        <is>
          <t>Significant</t>
        </is>
      </c>
      <c r="J16" s="14" t="n"/>
      <c r="K16" s="14" t="inlineStr">
        <is>
          <t>Minor</t>
        </is>
      </c>
      <c r="L16" s="14" t="inlineStr">
        <is>
          <t>Significant</t>
        </is>
      </c>
      <c r="M16" s="13">
        <f>IF(B16="","",COUNTIF(G16:L16,"?*"))</f>
        <v>5</v>
      </c>
      <c r="N16" s="19" t="str">
        <f>IF(B16="","",IF(AND(M16=6,E16&lt;&gt;"",F16&lt;&gt;""),INDEX(LevelNames,MAX(MAX(IFERROR(MATCH(G16,ImpactScale,0),0),IFERROR(MATCH(H16,ImpactScale,0),0),IFERROR(MATCH(I16,ImpactScale,0),0),IFERROR(MATCH(J16,ImpactScale,0),0),IFERROR(MATCH(K16,ImpactScale,0),0),IFERROR(MATCH(L16,ImpactScale,0),0)),IF(F16="Yes",'Impact Criteria'!$C$24,IF(E16="Yes",'Impact Criteria'!$B$24,1)))),"-"))</f>
        <v>-</v>
      </c>
      <c r="O16" s="14" t="n"/>
      <c r="P16" s="14" t="n"/>
      <c r="Q16" s="23" t="str">
        <f>IF(B16="","",IF(N16="-","-",IF(O16&lt;&gt;"",O16,N16)))</f>
        <v>-</v>
      </c>
      <c r="R16" s="19" t="str">
        <f>IF(B16="","",IF(NOT(AND(M16=6,E16&lt;&gt;"",F16&lt;&gt;"")),"Incomplete - "&amp;IF(E16&amp;F16="","answer personal data questions; ","")&amp;M16&amp;" of 6 dimensions rated",IF(O16="","Classified",IF(AND(MATCH(O16,LevelNames,0)&lt;MATCH(N16,LevelNames,0),P16=""),"Check - downgrade needs justification","Classified (owner override)"))))</f>
        <v>Incomplete - 5 of 6 dimensions rated</v>
      </c>
      <c r="S16" s="19" t="str">
        <f>IF(OR(Q16="",Q16="-"),"",INDEX('Handling Rules'!$B$10:$E$10,MATCH(Q16,LevelNames,0)))</f>
        <v/>
      </c>
      <c r="T16" t="b">
        <f>LEFT(A16,9)="[EXAMPLE]"</f>
        <v>1</v>
      </c>
    </row>
    <row r="17" ht="30" customHeight="1">
      <c r="A17" s="14" t="n"/>
      <c r="B17" s="14" t="n"/>
      <c r="C17" s="14" t="n"/>
      <c r="D17" s="14" t="n"/>
      <c r="E17" s="14" t="n"/>
      <c r="F17" s="14" t="n"/>
      <c r="G17" s="14" t="n"/>
      <c r="H17" s="14" t="n"/>
      <c r="I17" s="14" t="n"/>
      <c r="J17" s="14" t="n"/>
      <c r="K17" s="14" t="n"/>
      <c r="L17" s="14" t="n"/>
      <c r="M17" s="13" t="str">
        <f>IF(B17="","",COUNTIF(G17:L17,"?*"))</f>
        <v/>
      </c>
      <c r="N17" s="19" t="str">
        <f>IF(B17="","",IF(AND(M17=6,E17&lt;&gt;"",F17&lt;&gt;""),INDEX(LevelNames,MAX(MAX(IFERROR(MATCH(G17,ImpactScale,0),0),IFERROR(MATCH(H17,ImpactScale,0),0),IFERROR(MATCH(I17,ImpactScale,0),0),IFERROR(MATCH(J17,ImpactScale,0),0),IFERROR(MATCH(K17,ImpactScale,0),0),IFERROR(MATCH(L17,ImpactScale,0),0)),IF(F17="Yes",'Impact Criteria'!$C$24,IF(E17="Yes",'Impact Criteria'!$B$24,1)))),"-"))</f>
        <v/>
      </c>
      <c r="O17" s="14" t="n"/>
      <c r="P17" s="14" t="n"/>
      <c r="Q17" s="23" t="str">
        <f>IF(B17="","",IF(N17="-","-",IF(O17&lt;&gt;"",O17,N17)))</f>
        <v/>
      </c>
      <c r="R17" s="19" t="str">
        <f>IF(B17="","",IF(NOT(AND(M17=6,E17&lt;&gt;"",F17&lt;&gt;"")),"Incomplete - "&amp;IF(E17&amp;F17="","answer personal data questions; ","")&amp;M17&amp;" of 6 dimensions rated",IF(O17="","Classified",IF(AND(MATCH(O17,LevelNames,0)&lt;MATCH(N17,LevelNames,0),P17=""),"Check - downgrade needs justification","Classified (owner override)"))))</f>
        <v/>
      </c>
      <c r="S17" s="19" t="str">
        <f>IF(OR(Q17="",Q17="-"),"",INDEX('Handling Rules'!$B$10:$E$10,MATCH(Q17,LevelNames,0)))</f>
        <v/>
      </c>
      <c r="T17" t="b">
        <f>LEFT(A17,9)="[EXAMPLE]"</f>
        <v>0</v>
      </c>
    </row>
    <row r="18" ht="30" customHeight="1">
      <c r="A18" s="14" t="n"/>
      <c r="B18" s="14" t="n"/>
      <c r="C18" s="14" t="n"/>
      <c r="D18" s="14" t="n"/>
      <c r="E18" s="14" t="n"/>
      <c r="F18" s="14" t="n"/>
      <c r="G18" s="14" t="n"/>
      <c r="H18" s="14" t="n"/>
      <c r="I18" s="14" t="n"/>
      <c r="J18" s="14" t="n"/>
      <c r="K18" s="14" t="n"/>
      <c r="L18" s="14" t="n"/>
      <c r="M18" s="13" t="str">
        <f>IF(B18="","",COUNTIF(G18:L18,"?*"))</f>
        <v/>
      </c>
      <c r="N18" s="19" t="str">
        <f>IF(B18="","",IF(AND(M18=6,E18&lt;&gt;"",F18&lt;&gt;""),INDEX(LevelNames,MAX(MAX(IFERROR(MATCH(G18,ImpactScale,0),0),IFERROR(MATCH(H18,ImpactScale,0),0),IFERROR(MATCH(I18,ImpactScale,0),0),IFERROR(MATCH(J18,ImpactScale,0),0),IFERROR(MATCH(K18,ImpactScale,0),0),IFERROR(MATCH(L18,ImpactScale,0),0)),IF(F18="Yes",'Impact Criteria'!$C$24,IF(E18="Yes",'Impact Criteria'!$B$24,1)))),"-"))</f>
        <v/>
      </c>
      <c r="O18" s="14" t="n"/>
      <c r="P18" s="14" t="n"/>
      <c r="Q18" s="23" t="str">
        <f>IF(B18="","",IF(N18="-","-",IF(O18&lt;&gt;"",O18,N18)))</f>
        <v/>
      </c>
      <c r="R18" s="19" t="str">
        <f>IF(B18="","",IF(NOT(AND(M18=6,E18&lt;&gt;"",F18&lt;&gt;"")),"Incomplete - "&amp;IF(E18&amp;F18="","answer personal data questions; ","")&amp;M18&amp;" of 6 dimensions rated",IF(O18="","Classified",IF(AND(MATCH(O18,LevelNames,0)&lt;MATCH(N18,LevelNames,0),P18=""),"Check - downgrade needs justification","Classified (owner override)"))))</f>
        <v/>
      </c>
      <c r="S18" s="19" t="str">
        <f>IF(OR(Q18="",Q18="-"),"",INDEX('Handling Rules'!$B$10:$E$10,MATCH(Q18,LevelNames,0)))</f>
        <v/>
      </c>
      <c r="T18" t="b">
        <f>LEFT(A18,9)="[EXAMPLE]"</f>
        <v>0</v>
      </c>
    </row>
    <row r="19" ht="30" customHeight="1">
      <c r="A19" s="14" t="n"/>
      <c r="B19" s="14" t="n"/>
      <c r="C19" s="14" t="n"/>
      <c r="D19" s="14" t="n"/>
      <c r="E19" s="14" t="n"/>
      <c r="F19" s="14" t="n"/>
      <c r="G19" s="14" t="n"/>
      <c r="H19" s="14" t="n"/>
      <c r="I19" s="14" t="n"/>
      <c r="J19" s="14" t="n"/>
      <c r="K19" s="14" t="n"/>
      <c r="L19" s="14" t="n"/>
      <c r="M19" s="13" t="str">
        <f>IF(B19="","",COUNTIF(G19:L19,"?*"))</f>
        <v/>
      </c>
      <c r="N19" s="19" t="str">
        <f>IF(B19="","",IF(AND(M19=6,E19&lt;&gt;"",F19&lt;&gt;""),INDEX(LevelNames,MAX(MAX(IFERROR(MATCH(G19,ImpactScale,0),0),IFERROR(MATCH(H19,ImpactScale,0),0),IFERROR(MATCH(I19,ImpactScale,0),0),IFERROR(MATCH(J19,ImpactScale,0),0),IFERROR(MATCH(K19,ImpactScale,0),0),IFERROR(MATCH(L19,ImpactScale,0),0)),IF(F19="Yes",'Impact Criteria'!$C$24,IF(E19="Yes",'Impact Criteria'!$B$24,1)))),"-"))</f>
        <v/>
      </c>
      <c r="O19" s="14" t="n"/>
      <c r="P19" s="14" t="n"/>
      <c r="Q19" s="23" t="str">
        <f>IF(B19="","",IF(N19="-","-",IF(O19&lt;&gt;"",O19,N19)))</f>
        <v/>
      </c>
      <c r="R19" s="19" t="str">
        <f>IF(B19="","",IF(NOT(AND(M19=6,E19&lt;&gt;"",F19&lt;&gt;"")),"Incomplete - "&amp;IF(E19&amp;F19="","answer personal data questions; ","")&amp;M19&amp;" of 6 dimensions rated",IF(O19="","Classified",IF(AND(MATCH(O19,LevelNames,0)&lt;MATCH(N19,LevelNames,0),P19=""),"Check - downgrade needs justification","Classified (owner override)"))))</f>
        <v/>
      </c>
      <c r="S19" s="19" t="str">
        <f>IF(OR(Q19="",Q19="-"),"",INDEX('Handling Rules'!$B$10:$E$10,MATCH(Q19,LevelNames,0)))</f>
        <v/>
      </c>
      <c r="T19" t="b">
        <f>LEFT(A19,9)="[EXAMPLE]"</f>
        <v>0</v>
      </c>
    </row>
    <row r="20" ht="30" customHeight="1">
      <c r="A20" s="14" t="n"/>
      <c r="B20" s="14" t="n"/>
      <c r="C20" s="14" t="n"/>
      <c r="D20" s="14" t="n"/>
      <c r="E20" s="14" t="n"/>
      <c r="F20" s="14" t="n"/>
      <c r="G20" s="14" t="n"/>
      <c r="H20" s="14" t="n"/>
      <c r="I20" s="14" t="n"/>
      <c r="J20" s="14" t="n"/>
      <c r="K20" s="14" t="n"/>
      <c r="L20" s="14" t="n"/>
      <c r="M20" s="13" t="str">
        <f>IF(B20="","",COUNTIF(G20:L20,"?*"))</f>
        <v/>
      </c>
      <c r="N20" s="19" t="str">
        <f>IF(B20="","",IF(AND(M20=6,E20&lt;&gt;"",F20&lt;&gt;""),INDEX(LevelNames,MAX(MAX(IFERROR(MATCH(G20,ImpactScale,0),0),IFERROR(MATCH(H20,ImpactScale,0),0),IFERROR(MATCH(I20,ImpactScale,0),0),IFERROR(MATCH(J20,ImpactScale,0),0),IFERROR(MATCH(K20,ImpactScale,0),0),IFERROR(MATCH(L20,ImpactScale,0),0)),IF(F20="Yes",'Impact Criteria'!$C$24,IF(E20="Yes",'Impact Criteria'!$B$24,1)))),"-"))</f>
        <v/>
      </c>
      <c r="O20" s="14" t="n"/>
      <c r="P20" s="14" t="n"/>
      <c r="Q20" s="23" t="str">
        <f>IF(B20="","",IF(N20="-","-",IF(O20&lt;&gt;"",O20,N20)))</f>
        <v/>
      </c>
      <c r="R20" s="19" t="str">
        <f>IF(B20="","",IF(NOT(AND(M20=6,E20&lt;&gt;"",F20&lt;&gt;"")),"Incomplete - "&amp;IF(E20&amp;F20="","answer personal data questions; ","")&amp;M20&amp;" of 6 dimensions rated",IF(O20="","Classified",IF(AND(MATCH(O20,LevelNames,0)&lt;MATCH(N20,LevelNames,0),P20=""),"Check - downgrade needs justification","Classified (owner override)"))))</f>
        <v/>
      </c>
      <c r="S20" s="19" t="str">
        <f>IF(OR(Q20="",Q20="-"),"",INDEX('Handling Rules'!$B$10:$E$10,MATCH(Q20,LevelNames,0)))</f>
        <v/>
      </c>
      <c r="T20" t="b">
        <f>LEFT(A20,9)="[EXAMPLE]"</f>
        <v>0</v>
      </c>
    </row>
    <row r="21" ht="30" customHeight="1">
      <c r="A21" s="14" t="n"/>
      <c r="B21" s="14" t="n"/>
      <c r="C21" s="14" t="n"/>
      <c r="D21" s="14" t="n"/>
      <c r="E21" s="14" t="n"/>
      <c r="F21" s="14" t="n"/>
      <c r="G21" s="14" t="n"/>
      <c r="H21" s="14" t="n"/>
      <c r="I21" s="14" t="n"/>
      <c r="J21" s="14" t="n"/>
      <c r="K21" s="14" t="n"/>
      <c r="L21" s="14" t="n"/>
      <c r="M21" s="13" t="str">
        <f>IF(B21="","",COUNTIF(G21:L21,"?*"))</f>
        <v/>
      </c>
      <c r="N21" s="19" t="str">
        <f>IF(B21="","",IF(AND(M21=6,E21&lt;&gt;"",F21&lt;&gt;""),INDEX(LevelNames,MAX(MAX(IFERROR(MATCH(G21,ImpactScale,0),0),IFERROR(MATCH(H21,ImpactScale,0),0),IFERROR(MATCH(I21,ImpactScale,0),0),IFERROR(MATCH(J21,ImpactScale,0),0),IFERROR(MATCH(K21,ImpactScale,0),0),IFERROR(MATCH(L21,ImpactScale,0),0)),IF(F21="Yes",'Impact Criteria'!$C$24,IF(E21="Yes",'Impact Criteria'!$B$24,1)))),"-"))</f>
        <v/>
      </c>
      <c r="O21" s="14" t="n"/>
      <c r="P21" s="14" t="n"/>
      <c r="Q21" s="23" t="str">
        <f>IF(B21="","",IF(N21="-","-",IF(O21&lt;&gt;"",O21,N21)))</f>
        <v/>
      </c>
      <c r="R21" s="19" t="str">
        <f>IF(B21="","",IF(NOT(AND(M21=6,E21&lt;&gt;"",F21&lt;&gt;"")),"Incomplete - "&amp;IF(E21&amp;F21="","answer personal data questions; ","")&amp;M21&amp;" of 6 dimensions rated",IF(O21="","Classified",IF(AND(MATCH(O21,LevelNames,0)&lt;MATCH(N21,LevelNames,0),P21=""),"Check - downgrade needs justification","Classified (owner override)"))))</f>
        <v/>
      </c>
      <c r="S21" s="19" t="str">
        <f>IF(OR(Q21="",Q21="-"),"",INDEX('Handling Rules'!$B$10:$E$10,MATCH(Q21,LevelNames,0)))</f>
        <v/>
      </c>
      <c r="T21" t="b">
        <f>LEFT(A21,9)="[EXAMPLE]"</f>
        <v>0</v>
      </c>
    </row>
    <row r="22" ht="30" customHeight="1">
      <c r="A22" s="14" t="n"/>
      <c r="B22" s="14" t="n"/>
      <c r="C22" s="14" t="n"/>
      <c r="D22" s="14" t="n"/>
      <c r="E22" s="14" t="n"/>
      <c r="F22" s="14" t="n"/>
      <c r="G22" s="14" t="n"/>
      <c r="H22" s="14" t="n"/>
      <c r="I22" s="14" t="n"/>
      <c r="J22" s="14" t="n"/>
      <c r="K22" s="14" t="n"/>
      <c r="L22" s="14" t="n"/>
      <c r="M22" s="13" t="str">
        <f>IF(B22="","",COUNTIF(G22:L22,"?*"))</f>
        <v/>
      </c>
      <c r="N22" s="19" t="str">
        <f>IF(B22="","",IF(AND(M22=6,E22&lt;&gt;"",F22&lt;&gt;""),INDEX(LevelNames,MAX(MAX(IFERROR(MATCH(G22,ImpactScale,0),0),IFERROR(MATCH(H22,ImpactScale,0),0),IFERROR(MATCH(I22,ImpactScale,0),0),IFERROR(MATCH(J22,ImpactScale,0),0),IFERROR(MATCH(K22,ImpactScale,0),0),IFERROR(MATCH(L22,ImpactScale,0),0)),IF(F22="Yes",'Impact Criteria'!$C$24,IF(E22="Yes",'Impact Criteria'!$B$24,1)))),"-"))</f>
        <v/>
      </c>
      <c r="O22" s="14" t="n"/>
      <c r="P22" s="14" t="n"/>
      <c r="Q22" s="23" t="str">
        <f>IF(B22="","",IF(N22="-","-",IF(O22&lt;&gt;"",O22,N22)))</f>
        <v/>
      </c>
      <c r="R22" s="19" t="str">
        <f>IF(B22="","",IF(NOT(AND(M22=6,E22&lt;&gt;"",F22&lt;&gt;"")),"Incomplete - "&amp;IF(E22&amp;F22="","answer personal data questions; ","")&amp;M22&amp;" of 6 dimensions rated",IF(O22="","Classified",IF(AND(MATCH(O22,LevelNames,0)&lt;MATCH(N22,LevelNames,0),P22=""),"Check - downgrade needs justification","Classified (owner override)"))))</f>
        <v/>
      </c>
      <c r="S22" s="19" t="str">
        <f>IF(OR(Q22="",Q22="-"),"",INDEX('Handling Rules'!$B$10:$E$10,MATCH(Q22,LevelNames,0)))</f>
        <v/>
      </c>
      <c r="T22" t="b">
        <f>LEFT(A22,9)="[EXAMPLE]"</f>
        <v>0</v>
      </c>
    </row>
    <row r="23" ht="30" customHeight="1">
      <c r="A23" s="14" t="n"/>
      <c r="B23" s="14" t="n"/>
      <c r="C23" s="14" t="n"/>
      <c r="D23" s="14" t="n"/>
      <c r="E23" s="14" t="n"/>
      <c r="F23" s="14" t="n"/>
      <c r="G23" s="14" t="n"/>
      <c r="H23" s="14" t="n"/>
      <c r="I23" s="14" t="n"/>
      <c r="J23" s="14" t="n"/>
      <c r="K23" s="14" t="n"/>
      <c r="L23" s="14" t="n"/>
      <c r="M23" s="13" t="str">
        <f>IF(B23="","",COUNTIF(G23:L23,"?*"))</f>
        <v/>
      </c>
      <c r="N23" s="19" t="str">
        <f>IF(B23="","",IF(AND(M23=6,E23&lt;&gt;"",F23&lt;&gt;""),INDEX(LevelNames,MAX(MAX(IFERROR(MATCH(G23,ImpactScale,0),0),IFERROR(MATCH(H23,ImpactScale,0),0),IFERROR(MATCH(I23,ImpactScale,0),0),IFERROR(MATCH(J23,ImpactScale,0),0),IFERROR(MATCH(K23,ImpactScale,0),0),IFERROR(MATCH(L23,ImpactScale,0),0)),IF(F23="Yes",'Impact Criteria'!$C$24,IF(E23="Yes",'Impact Criteria'!$B$24,1)))),"-"))</f>
        <v/>
      </c>
      <c r="O23" s="14" t="n"/>
      <c r="P23" s="14" t="n"/>
      <c r="Q23" s="23" t="str">
        <f>IF(B23="","",IF(N23="-","-",IF(O23&lt;&gt;"",O23,N23)))</f>
        <v/>
      </c>
      <c r="R23" s="19" t="str">
        <f>IF(B23="","",IF(NOT(AND(M23=6,E23&lt;&gt;"",F23&lt;&gt;"")),"Incomplete - "&amp;IF(E23&amp;F23="","answer personal data questions; ","")&amp;M23&amp;" of 6 dimensions rated",IF(O23="","Classified",IF(AND(MATCH(O23,LevelNames,0)&lt;MATCH(N23,LevelNames,0),P23=""),"Check - downgrade needs justification","Classified (owner override)"))))</f>
        <v/>
      </c>
      <c r="S23" s="19" t="str">
        <f>IF(OR(Q23="",Q23="-"),"",INDEX('Handling Rules'!$B$10:$E$10,MATCH(Q23,LevelNames,0)))</f>
        <v/>
      </c>
      <c r="T23" t="b">
        <f>LEFT(A23,9)="[EXAMPLE]"</f>
        <v>0</v>
      </c>
    </row>
    <row r="24" ht="30" customHeight="1">
      <c r="A24" s="14" t="n"/>
      <c r="B24" s="14" t="n"/>
      <c r="C24" s="14" t="n"/>
      <c r="D24" s="14" t="n"/>
      <c r="E24" s="14" t="n"/>
      <c r="F24" s="14" t="n"/>
      <c r="G24" s="14" t="n"/>
      <c r="H24" s="14" t="n"/>
      <c r="I24" s="14" t="n"/>
      <c r="J24" s="14" t="n"/>
      <c r="K24" s="14" t="n"/>
      <c r="L24" s="14" t="n"/>
      <c r="M24" s="13" t="str">
        <f>IF(B24="","",COUNTIF(G24:L24,"?*"))</f>
        <v/>
      </c>
      <c r="N24" s="19" t="str">
        <f>IF(B24="","",IF(AND(M24=6,E24&lt;&gt;"",F24&lt;&gt;""),INDEX(LevelNames,MAX(MAX(IFERROR(MATCH(G24,ImpactScale,0),0),IFERROR(MATCH(H24,ImpactScale,0),0),IFERROR(MATCH(I24,ImpactScale,0),0),IFERROR(MATCH(J24,ImpactScale,0),0),IFERROR(MATCH(K24,ImpactScale,0),0),IFERROR(MATCH(L24,ImpactScale,0),0)),IF(F24="Yes",'Impact Criteria'!$C$24,IF(E24="Yes",'Impact Criteria'!$B$24,1)))),"-"))</f>
        <v/>
      </c>
      <c r="O24" s="14" t="n"/>
      <c r="P24" s="14" t="n"/>
      <c r="Q24" s="23" t="str">
        <f>IF(B24="","",IF(N24="-","-",IF(O24&lt;&gt;"",O24,N24)))</f>
        <v/>
      </c>
      <c r="R24" s="19" t="str">
        <f>IF(B24="","",IF(NOT(AND(M24=6,E24&lt;&gt;"",F24&lt;&gt;"")),"Incomplete - "&amp;IF(E24&amp;F24="","answer personal data questions; ","")&amp;M24&amp;" of 6 dimensions rated",IF(O24="","Classified",IF(AND(MATCH(O24,LevelNames,0)&lt;MATCH(N24,LevelNames,0),P24=""),"Check - downgrade needs justification","Classified (owner override)"))))</f>
        <v/>
      </c>
      <c r="S24" s="19" t="str">
        <f>IF(OR(Q24="",Q24="-"),"",INDEX('Handling Rules'!$B$10:$E$10,MATCH(Q24,LevelNames,0)))</f>
        <v/>
      </c>
      <c r="T24" t="b">
        <f>LEFT(A24,9)="[EXAMPLE]"</f>
        <v>0</v>
      </c>
    </row>
    <row r="25" ht="30" customHeight="1">
      <c r="A25" s="14" t="n"/>
      <c r="B25" s="14" t="n"/>
      <c r="C25" s="14" t="n"/>
      <c r="D25" s="14" t="n"/>
      <c r="E25" s="14" t="n"/>
      <c r="F25" s="14" t="n"/>
      <c r="G25" s="14" t="n"/>
      <c r="H25" s="14" t="n"/>
      <c r="I25" s="14" t="n"/>
      <c r="J25" s="14" t="n"/>
      <c r="K25" s="14" t="n"/>
      <c r="L25" s="14" t="n"/>
      <c r="M25" s="13" t="str">
        <f>IF(B25="","",COUNTIF(G25:L25,"?*"))</f>
        <v/>
      </c>
      <c r="N25" s="19" t="str">
        <f>IF(B25="","",IF(AND(M25=6,E25&lt;&gt;"",F25&lt;&gt;""),INDEX(LevelNames,MAX(MAX(IFERROR(MATCH(G25,ImpactScale,0),0),IFERROR(MATCH(H25,ImpactScale,0),0),IFERROR(MATCH(I25,ImpactScale,0),0),IFERROR(MATCH(J25,ImpactScale,0),0),IFERROR(MATCH(K25,ImpactScale,0),0),IFERROR(MATCH(L25,ImpactScale,0),0)),IF(F25="Yes",'Impact Criteria'!$C$24,IF(E25="Yes",'Impact Criteria'!$B$24,1)))),"-"))</f>
        <v/>
      </c>
      <c r="O25" s="14" t="n"/>
      <c r="P25" s="14" t="n"/>
      <c r="Q25" s="23" t="str">
        <f>IF(B25="","",IF(N25="-","-",IF(O25&lt;&gt;"",O25,N25)))</f>
        <v/>
      </c>
      <c r="R25" s="19" t="str">
        <f>IF(B25="","",IF(NOT(AND(M25=6,E25&lt;&gt;"",F25&lt;&gt;"")),"Incomplete - "&amp;IF(E25&amp;F25="","answer personal data questions; ","")&amp;M25&amp;" of 6 dimensions rated",IF(O25="","Classified",IF(AND(MATCH(O25,LevelNames,0)&lt;MATCH(N25,LevelNames,0),P25=""),"Check - downgrade needs justification","Classified (owner override)"))))</f>
        <v/>
      </c>
      <c r="S25" s="19" t="str">
        <f>IF(OR(Q25="",Q25="-"),"",INDEX('Handling Rules'!$B$10:$E$10,MATCH(Q25,LevelNames,0)))</f>
        <v/>
      </c>
      <c r="T25" t="b">
        <f>LEFT(A25,9)="[EXAMPLE]"</f>
        <v>0</v>
      </c>
    </row>
    <row r="26" ht="30" customHeight="1">
      <c r="A26" s="14" t="n"/>
      <c r="B26" s="14" t="n"/>
      <c r="C26" s="14" t="n"/>
      <c r="D26" s="14" t="n"/>
      <c r="E26" s="14" t="n"/>
      <c r="F26" s="14" t="n"/>
      <c r="G26" s="14" t="n"/>
      <c r="H26" s="14" t="n"/>
      <c r="I26" s="14" t="n"/>
      <c r="J26" s="14" t="n"/>
      <c r="K26" s="14" t="n"/>
      <c r="L26" s="14" t="n"/>
      <c r="M26" s="13" t="str">
        <f>IF(B26="","",COUNTIF(G26:L26,"?*"))</f>
        <v/>
      </c>
      <c r="N26" s="19" t="str">
        <f>IF(B26="","",IF(AND(M26=6,E26&lt;&gt;"",F26&lt;&gt;""),INDEX(LevelNames,MAX(MAX(IFERROR(MATCH(G26,ImpactScale,0),0),IFERROR(MATCH(H26,ImpactScale,0),0),IFERROR(MATCH(I26,ImpactScale,0),0),IFERROR(MATCH(J26,ImpactScale,0),0),IFERROR(MATCH(K26,ImpactScale,0),0),IFERROR(MATCH(L26,ImpactScale,0),0)),IF(F26="Yes",'Impact Criteria'!$C$24,IF(E26="Yes",'Impact Criteria'!$B$24,1)))),"-"))</f>
        <v/>
      </c>
      <c r="O26" s="14" t="n"/>
      <c r="P26" s="14" t="n"/>
      <c r="Q26" s="23" t="str">
        <f>IF(B26="","",IF(N26="-","-",IF(O26&lt;&gt;"",O26,N26)))</f>
        <v/>
      </c>
      <c r="R26" s="19" t="str">
        <f>IF(B26="","",IF(NOT(AND(M26=6,E26&lt;&gt;"",F26&lt;&gt;"")),"Incomplete - "&amp;IF(E26&amp;F26="","answer personal data questions; ","")&amp;M26&amp;" of 6 dimensions rated",IF(O26="","Classified",IF(AND(MATCH(O26,LevelNames,0)&lt;MATCH(N26,LevelNames,0),P26=""),"Check - downgrade needs justification","Classified (owner override)"))))</f>
        <v/>
      </c>
      <c r="S26" s="19" t="str">
        <f>IF(OR(Q26="",Q26="-"),"",INDEX('Handling Rules'!$B$10:$E$10,MATCH(Q26,LevelNames,0)))</f>
        <v/>
      </c>
      <c r="T26" t="b">
        <f>LEFT(A26,9)="[EXAMPLE]"</f>
        <v>0</v>
      </c>
    </row>
    <row r="27" ht="30" customHeight="1">
      <c r="A27" s="14" t="n"/>
      <c r="B27" s="14" t="n"/>
      <c r="C27" s="14" t="n"/>
      <c r="D27" s="14" t="n"/>
      <c r="E27" s="14" t="n"/>
      <c r="F27" s="14" t="n"/>
      <c r="G27" s="14" t="n"/>
      <c r="H27" s="14" t="n"/>
      <c r="I27" s="14" t="n"/>
      <c r="J27" s="14" t="n"/>
      <c r="K27" s="14" t="n"/>
      <c r="L27" s="14" t="n"/>
      <c r="M27" s="13" t="str">
        <f>IF(B27="","",COUNTIF(G27:L27,"?*"))</f>
        <v/>
      </c>
      <c r="N27" s="19" t="str">
        <f>IF(B27="","",IF(AND(M27=6,E27&lt;&gt;"",F27&lt;&gt;""),INDEX(LevelNames,MAX(MAX(IFERROR(MATCH(G27,ImpactScale,0),0),IFERROR(MATCH(H27,ImpactScale,0),0),IFERROR(MATCH(I27,ImpactScale,0),0),IFERROR(MATCH(J27,ImpactScale,0),0),IFERROR(MATCH(K27,ImpactScale,0),0),IFERROR(MATCH(L27,ImpactScale,0),0)),IF(F27="Yes",'Impact Criteria'!$C$24,IF(E27="Yes",'Impact Criteria'!$B$24,1)))),"-"))</f>
        <v/>
      </c>
      <c r="O27" s="14" t="n"/>
      <c r="P27" s="14" t="n"/>
      <c r="Q27" s="23" t="str">
        <f>IF(B27="","",IF(N27="-","-",IF(O27&lt;&gt;"",O27,N27)))</f>
        <v/>
      </c>
      <c r="R27" s="19" t="str">
        <f>IF(B27="","",IF(NOT(AND(M27=6,E27&lt;&gt;"",F27&lt;&gt;"")),"Incomplete - "&amp;IF(E27&amp;F27="","answer personal data questions; ","")&amp;M27&amp;" of 6 dimensions rated",IF(O27="","Classified",IF(AND(MATCH(O27,LevelNames,0)&lt;MATCH(N27,LevelNames,0),P27=""),"Check - downgrade needs justification","Classified (owner override)"))))</f>
        <v/>
      </c>
      <c r="S27" s="19" t="str">
        <f>IF(OR(Q27="",Q27="-"),"",INDEX('Handling Rules'!$B$10:$E$10,MATCH(Q27,LevelNames,0)))</f>
        <v/>
      </c>
      <c r="T27" t="b">
        <f>LEFT(A27,9)="[EXAMPLE]"</f>
        <v>0</v>
      </c>
    </row>
    <row r="28" ht="30" customHeight="1">
      <c r="A28" s="14" t="n"/>
      <c r="B28" s="14" t="n"/>
      <c r="C28" s="14" t="n"/>
      <c r="D28" s="14" t="n"/>
      <c r="E28" s="14" t="n"/>
      <c r="F28" s="14" t="n"/>
      <c r="G28" s="14" t="n"/>
      <c r="H28" s="14" t="n"/>
      <c r="I28" s="14" t="n"/>
      <c r="J28" s="14" t="n"/>
      <c r="K28" s="14" t="n"/>
      <c r="L28" s="14" t="n"/>
      <c r="M28" s="13" t="str">
        <f>IF(B28="","",COUNTIF(G28:L28,"?*"))</f>
        <v/>
      </c>
      <c r="N28" s="19" t="str">
        <f>IF(B28="","",IF(AND(M28=6,E28&lt;&gt;"",F28&lt;&gt;""),INDEX(LevelNames,MAX(MAX(IFERROR(MATCH(G28,ImpactScale,0),0),IFERROR(MATCH(H28,ImpactScale,0),0),IFERROR(MATCH(I28,ImpactScale,0),0),IFERROR(MATCH(J28,ImpactScale,0),0),IFERROR(MATCH(K28,ImpactScale,0),0),IFERROR(MATCH(L28,ImpactScale,0),0)),IF(F28="Yes",'Impact Criteria'!$C$24,IF(E28="Yes",'Impact Criteria'!$B$24,1)))),"-"))</f>
        <v/>
      </c>
      <c r="O28" s="14" t="n"/>
      <c r="P28" s="14" t="n"/>
      <c r="Q28" s="23" t="str">
        <f>IF(B28="","",IF(N28="-","-",IF(O28&lt;&gt;"",O28,N28)))</f>
        <v/>
      </c>
      <c r="R28" s="19" t="str">
        <f>IF(B28="","",IF(NOT(AND(M28=6,E28&lt;&gt;"",F28&lt;&gt;"")),"Incomplete - "&amp;IF(E28&amp;F28="","answer personal data questions; ","")&amp;M28&amp;" of 6 dimensions rated",IF(O28="","Classified",IF(AND(MATCH(O28,LevelNames,0)&lt;MATCH(N28,LevelNames,0),P28=""),"Check - downgrade needs justification","Classified (owner override)"))))</f>
        <v/>
      </c>
      <c r="S28" s="19" t="str">
        <f>IF(OR(Q28="",Q28="-"),"",INDEX('Handling Rules'!$B$10:$E$10,MATCH(Q28,LevelNames,0)))</f>
        <v/>
      </c>
      <c r="T28" t="b">
        <f>LEFT(A28,9)="[EXAMPLE]"</f>
        <v>0</v>
      </c>
    </row>
    <row r="29" ht="30" customHeight="1">
      <c r="A29" s="14" t="n"/>
      <c r="B29" s="14" t="n"/>
      <c r="C29" s="14" t="n"/>
      <c r="D29" s="14" t="n"/>
      <c r="E29" s="14" t="n"/>
      <c r="F29" s="14" t="n"/>
      <c r="G29" s="14" t="n"/>
      <c r="H29" s="14" t="n"/>
      <c r="I29" s="14" t="n"/>
      <c r="J29" s="14" t="n"/>
      <c r="K29" s="14" t="n"/>
      <c r="L29" s="14" t="n"/>
      <c r="M29" s="13" t="str">
        <f>IF(B29="","",COUNTIF(G29:L29,"?*"))</f>
        <v/>
      </c>
      <c r="N29" s="19" t="str">
        <f>IF(B29="","",IF(AND(M29=6,E29&lt;&gt;"",F29&lt;&gt;""),INDEX(LevelNames,MAX(MAX(IFERROR(MATCH(G29,ImpactScale,0),0),IFERROR(MATCH(H29,ImpactScale,0),0),IFERROR(MATCH(I29,ImpactScale,0),0),IFERROR(MATCH(J29,ImpactScale,0),0),IFERROR(MATCH(K29,ImpactScale,0),0),IFERROR(MATCH(L29,ImpactScale,0),0)),IF(F29="Yes",'Impact Criteria'!$C$24,IF(E29="Yes",'Impact Criteria'!$B$24,1)))),"-"))</f>
        <v/>
      </c>
      <c r="O29" s="14" t="n"/>
      <c r="P29" s="14" t="n"/>
      <c r="Q29" s="23" t="str">
        <f>IF(B29="","",IF(N29="-","-",IF(O29&lt;&gt;"",O29,N29)))</f>
        <v/>
      </c>
      <c r="R29" s="19" t="str">
        <f>IF(B29="","",IF(NOT(AND(M29=6,E29&lt;&gt;"",F29&lt;&gt;"")),"Incomplete - "&amp;IF(E29&amp;F29="","answer personal data questions; ","")&amp;M29&amp;" of 6 dimensions rated",IF(O29="","Classified",IF(AND(MATCH(O29,LevelNames,0)&lt;MATCH(N29,LevelNames,0),P29=""),"Check - downgrade needs justification","Classified (owner override)"))))</f>
        <v/>
      </c>
      <c r="S29" s="19" t="str">
        <f>IF(OR(Q29="",Q29="-"),"",INDEX('Handling Rules'!$B$10:$E$10,MATCH(Q29,LevelNames,0)))</f>
        <v/>
      </c>
      <c r="T29" t="b">
        <f>LEFT(A29,9)="[EXAMPLE]"</f>
        <v>0</v>
      </c>
    </row>
    <row r="30" ht="30" customHeight="1">
      <c r="A30" s="14" t="n"/>
      <c r="B30" s="14" t="n"/>
      <c r="C30" s="14" t="n"/>
      <c r="D30" s="14" t="n"/>
      <c r="E30" s="14" t="n"/>
      <c r="F30" s="14" t="n"/>
      <c r="G30" s="14" t="n"/>
      <c r="H30" s="14" t="n"/>
      <c r="I30" s="14" t="n"/>
      <c r="J30" s="14" t="n"/>
      <c r="K30" s="14" t="n"/>
      <c r="L30" s="14" t="n"/>
      <c r="M30" s="13" t="str">
        <f>IF(B30="","",COUNTIF(G30:L30,"?*"))</f>
        <v/>
      </c>
      <c r="N30" s="19" t="str">
        <f>IF(B30="","",IF(AND(M30=6,E30&lt;&gt;"",F30&lt;&gt;""),INDEX(LevelNames,MAX(MAX(IFERROR(MATCH(G30,ImpactScale,0),0),IFERROR(MATCH(H30,ImpactScale,0),0),IFERROR(MATCH(I30,ImpactScale,0),0),IFERROR(MATCH(J30,ImpactScale,0),0),IFERROR(MATCH(K30,ImpactScale,0),0),IFERROR(MATCH(L30,ImpactScale,0),0)),IF(F30="Yes",'Impact Criteria'!$C$24,IF(E30="Yes",'Impact Criteria'!$B$24,1)))),"-"))</f>
        <v/>
      </c>
      <c r="O30" s="14" t="n"/>
      <c r="P30" s="14" t="n"/>
      <c r="Q30" s="23" t="str">
        <f>IF(B30="","",IF(N30="-","-",IF(O30&lt;&gt;"",O30,N30)))</f>
        <v/>
      </c>
      <c r="R30" s="19" t="str">
        <f>IF(B30="","",IF(NOT(AND(M30=6,E30&lt;&gt;"",F30&lt;&gt;"")),"Incomplete - "&amp;IF(E30&amp;F30="","answer personal data questions; ","")&amp;M30&amp;" of 6 dimensions rated",IF(O30="","Classified",IF(AND(MATCH(O30,LevelNames,0)&lt;MATCH(N30,LevelNames,0),P30=""),"Check - downgrade needs justification","Classified (owner override)"))))</f>
        <v/>
      </c>
      <c r="S30" s="19" t="str">
        <f>IF(OR(Q30="",Q30="-"),"",INDEX('Handling Rules'!$B$10:$E$10,MATCH(Q30,LevelNames,0)))</f>
        <v/>
      </c>
      <c r="T30" t="b">
        <f>LEFT(A30,9)="[EXAMPLE]"</f>
        <v>0</v>
      </c>
    </row>
    <row r="31" ht="30" customHeight="1">
      <c r="A31" s="14" t="n"/>
      <c r="B31" s="14" t="n"/>
      <c r="C31" s="14" t="n"/>
      <c r="D31" s="14" t="n"/>
      <c r="E31" s="14" t="n"/>
      <c r="F31" s="14" t="n"/>
      <c r="G31" s="14" t="n"/>
      <c r="H31" s="14" t="n"/>
      <c r="I31" s="14" t="n"/>
      <c r="J31" s="14" t="n"/>
      <c r="K31" s="14" t="n"/>
      <c r="L31" s="14" t="n"/>
      <c r="M31" s="13" t="str">
        <f>IF(B31="","",COUNTIF(G31:L31,"?*"))</f>
        <v/>
      </c>
      <c r="N31" s="19" t="str">
        <f>IF(B31="","",IF(AND(M31=6,E31&lt;&gt;"",F31&lt;&gt;""),INDEX(LevelNames,MAX(MAX(IFERROR(MATCH(G31,ImpactScale,0),0),IFERROR(MATCH(H31,ImpactScale,0),0),IFERROR(MATCH(I31,ImpactScale,0),0),IFERROR(MATCH(J31,ImpactScale,0),0),IFERROR(MATCH(K31,ImpactScale,0),0),IFERROR(MATCH(L31,ImpactScale,0),0)),IF(F31="Yes",'Impact Criteria'!$C$24,IF(E31="Yes",'Impact Criteria'!$B$24,1)))),"-"))</f>
        <v/>
      </c>
      <c r="O31" s="14" t="n"/>
      <c r="P31" s="14" t="n"/>
      <c r="Q31" s="23" t="str">
        <f>IF(B31="","",IF(N31="-","-",IF(O31&lt;&gt;"",O31,N31)))</f>
        <v/>
      </c>
      <c r="R31" s="19" t="str">
        <f>IF(B31="","",IF(NOT(AND(M31=6,E31&lt;&gt;"",F31&lt;&gt;"")),"Incomplete - "&amp;IF(E31&amp;F31="","answer personal data questions; ","")&amp;M31&amp;" of 6 dimensions rated",IF(O31="","Classified",IF(AND(MATCH(O31,LevelNames,0)&lt;MATCH(N31,LevelNames,0),P31=""),"Check - downgrade needs justification","Classified (owner override)"))))</f>
        <v/>
      </c>
      <c r="S31" s="19" t="str">
        <f>IF(OR(Q31="",Q31="-"),"",INDEX('Handling Rules'!$B$10:$E$10,MATCH(Q31,LevelNames,0)))</f>
        <v/>
      </c>
      <c r="T31" t="b">
        <f>LEFT(A31,9)="[EXAMPLE]"</f>
        <v>0</v>
      </c>
    </row>
    <row r="32" ht="30" customHeight="1">
      <c r="A32" s="14" t="n"/>
      <c r="B32" s="14" t="n"/>
      <c r="C32" s="14" t="n"/>
      <c r="D32" s="14" t="n"/>
      <c r="E32" s="14" t="n"/>
      <c r="F32" s="14" t="n"/>
      <c r="G32" s="14" t="n"/>
      <c r="H32" s="14" t="n"/>
      <c r="I32" s="14" t="n"/>
      <c r="J32" s="14" t="n"/>
      <c r="K32" s="14" t="n"/>
      <c r="L32" s="14" t="n"/>
      <c r="M32" s="13" t="str">
        <f>IF(B32="","",COUNTIF(G32:L32,"?*"))</f>
        <v/>
      </c>
      <c r="N32" s="19" t="str">
        <f>IF(B32="","",IF(AND(M32=6,E32&lt;&gt;"",F32&lt;&gt;""),INDEX(LevelNames,MAX(MAX(IFERROR(MATCH(G32,ImpactScale,0),0),IFERROR(MATCH(H32,ImpactScale,0),0),IFERROR(MATCH(I32,ImpactScale,0),0),IFERROR(MATCH(J32,ImpactScale,0),0),IFERROR(MATCH(K32,ImpactScale,0),0),IFERROR(MATCH(L32,ImpactScale,0),0)),IF(F32="Yes",'Impact Criteria'!$C$24,IF(E32="Yes",'Impact Criteria'!$B$24,1)))),"-"))</f>
        <v/>
      </c>
      <c r="O32" s="14" t="n"/>
      <c r="P32" s="14" t="n"/>
      <c r="Q32" s="23" t="str">
        <f>IF(B32="","",IF(N32="-","-",IF(O32&lt;&gt;"",O32,N32)))</f>
        <v/>
      </c>
      <c r="R32" s="19" t="str">
        <f>IF(B32="","",IF(NOT(AND(M32=6,E32&lt;&gt;"",F32&lt;&gt;"")),"Incomplete - "&amp;IF(E32&amp;F32="","answer personal data questions; ","")&amp;M32&amp;" of 6 dimensions rated",IF(O32="","Classified",IF(AND(MATCH(O32,LevelNames,0)&lt;MATCH(N32,LevelNames,0),P32=""),"Check - downgrade needs justification","Classified (owner override)"))))</f>
        <v/>
      </c>
      <c r="S32" s="19" t="str">
        <f>IF(OR(Q32="",Q32="-"),"",INDEX('Handling Rules'!$B$10:$E$10,MATCH(Q32,LevelNames,0)))</f>
        <v/>
      </c>
      <c r="T32" t="b">
        <f>LEFT(A32,9)="[EXAMPLE]"</f>
        <v>0</v>
      </c>
    </row>
    <row r="33" ht="30" customHeight="1">
      <c r="A33" s="14" t="n"/>
      <c r="B33" s="14" t="n"/>
      <c r="C33" s="14" t="n"/>
      <c r="D33" s="14" t="n"/>
      <c r="E33" s="14" t="n"/>
      <c r="F33" s="14" t="n"/>
      <c r="G33" s="14" t="n"/>
      <c r="H33" s="14" t="n"/>
      <c r="I33" s="14" t="n"/>
      <c r="J33" s="14" t="n"/>
      <c r="K33" s="14" t="n"/>
      <c r="L33" s="14" t="n"/>
      <c r="M33" s="13" t="str">
        <f>IF(B33="","",COUNTIF(G33:L33,"?*"))</f>
        <v/>
      </c>
      <c r="N33" s="19" t="str">
        <f>IF(B33="","",IF(AND(M33=6,E33&lt;&gt;"",F33&lt;&gt;""),INDEX(LevelNames,MAX(MAX(IFERROR(MATCH(G33,ImpactScale,0),0),IFERROR(MATCH(H33,ImpactScale,0),0),IFERROR(MATCH(I33,ImpactScale,0),0),IFERROR(MATCH(J33,ImpactScale,0),0),IFERROR(MATCH(K33,ImpactScale,0),0),IFERROR(MATCH(L33,ImpactScale,0),0)),IF(F33="Yes",'Impact Criteria'!$C$24,IF(E33="Yes",'Impact Criteria'!$B$24,1)))),"-"))</f>
        <v/>
      </c>
      <c r="O33" s="14" t="n"/>
      <c r="P33" s="14" t="n"/>
      <c r="Q33" s="23" t="str">
        <f>IF(B33="","",IF(N33="-","-",IF(O33&lt;&gt;"",O33,N33)))</f>
        <v/>
      </c>
      <c r="R33" s="19" t="str">
        <f>IF(B33="","",IF(NOT(AND(M33=6,E33&lt;&gt;"",F33&lt;&gt;"")),"Incomplete - "&amp;IF(E33&amp;F33="","answer personal data questions; ","")&amp;M33&amp;" of 6 dimensions rated",IF(O33="","Classified",IF(AND(MATCH(O33,LevelNames,0)&lt;MATCH(N33,LevelNames,0),P33=""),"Check - downgrade needs justification","Classified (owner override)"))))</f>
        <v/>
      </c>
      <c r="S33" s="19" t="str">
        <f>IF(OR(Q33="",Q33="-"),"",INDEX('Handling Rules'!$B$10:$E$10,MATCH(Q33,LevelNames,0)))</f>
        <v/>
      </c>
      <c r="T33" t="b">
        <f>LEFT(A33,9)="[EXAMPLE]"</f>
        <v>0</v>
      </c>
    </row>
    <row r="34" ht="30" customHeight="1">
      <c r="A34" s="14" t="n"/>
      <c r="B34" s="14" t="n"/>
      <c r="C34" s="14" t="n"/>
      <c r="D34" s="14" t="n"/>
      <c r="E34" s="14" t="n"/>
      <c r="F34" s="14" t="n"/>
      <c r="G34" s="14" t="n"/>
      <c r="H34" s="14" t="n"/>
      <c r="I34" s="14" t="n"/>
      <c r="J34" s="14" t="n"/>
      <c r="K34" s="14" t="n"/>
      <c r="L34" s="14" t="n"/>
      <c r="M34" s="13" t="str">
        <f>IF(B34="","",COUNTIF(G34:L34,"?*"))</f>
        <v/>
      </c>
      <c r="N34" s="19" t="str">
        <f>IF(B34="","",IF(AND(M34=6,E34&lt;&gt;"",F34&lt;&gt;""),INDEX(LevelNames,MAX(MAX(IFERROR(MATCH(G34,ImpactScale,0),0),IFERROR(MATCH(H34,ImpactScale,0),0),IFERROR(MATCH(I34,ImpactScale,0),0),IFERROR(MATCH(J34,ImpactScale,0),0),IFERROR(MATCH(K34,ImpactScale,0),0),IFERROR(MATCH(L34,ImpactScale,0),0)),IF(F34="Yes",'Impact Criteria'!$C$24,IF(E34="Yes",'Impact Criteria'!$B$24,1)))),"-"))</f>
        <v/>
      </c>
      <c r="O34" s="14" t="n"/>
      <c r="P34" s="14" t="n"/>
      <c r="Q34" s="23" t="str">
        <f>IF(B34="","",IF(N34="-","-",IF(O34&lt;&gt;"",O34,N34)))</f>
        <v/>
      </c>
      <c r="R34" s="19" t="str">
        <f>IF(B34="","",IF(NOT(AND(M34=6,E34&lt;&gt;"",F34&lt;&gt;"")),"Incomplete - "&amp;IF(E34&amp;F34="","answer personal data questions; ","")&amp;M34&amp;" of 6 dimensions rated",IF(O34="","Classified",IF(AND(MATCH(O34,LevelNames,0)&lt;MATCH(N34,LevelNames,0),P34=""),"Check - downgrade needs justification","Classified (owner override)"))))</f>
        <v/>
      </c>
      <c r="S34" s="19" t="str">
        <f>IF(OR(Q34="",Q34="-"),"",INDEX('Handling Rules'!$B$10:$E$10,MATCH(Q34,LevelNames,0)))</f>
        <v/>
      </c>
      <c r="T34" t="b">
        <f>LEFT(A34,9)="[EXAMPLE]"</f>
        <v>0</v>
      </c>
    </row>
    <row r="35" ht="30" customHeight="1">
      <c r="A35" s="14" t="n"/>
      <c r="B35" s="14" t="n"/>
      <c r="C35" s="14" t="n"/>
      <c r="D35" s="14" t="n"/>
      <c r="E35" s="14" t="n"/>
      <c r="F35" s="14" t="n"/>
      <c r="G35" s="14" t="n"/>
      <c r="H35" s="14" t="n"/>
      <c r="I35" s="14" t="n"/>
      <c r="J35" s="14" t="n"/>
      <c r="K35" s="14" t="n"/>
      <c r="L35" s="14" t="n"/>
      <c r="M35" s="13" t="str">
        <f>IF(B35="","",COUNTIF(G35:L35,"?*"))</f>
        <v/>
      </c>
      <c r="N35" s="19" t="str">
        <f>IF(B35="","",IF(AND(M35=6,E35&lt;&gt;"",F35&lt;&gt;""),INDEX(LevelNames,MAX(MAX(IFERROR(MATCH(G35,ImpactScale,0),0),IFERROR(MATCH(H35,ImpactScale,0),0),IFERROR(MATCH(I35,ImpactScale,0),0),IFERROR(MATCH(J35,ImpactScale,0),0),IFERROR(MATCH(K35,ImpactScale,0),0),IFERROR(MATCH(L35,ImpactScale,0),0)),IF(F35="Yes",'Impact Criteria'!$C$24,IF(E35="Yes",'Impact Criteria'!$B$24,1)))),"-"))</f>
        <v/>
      </c>
      <c r="O35" s="14" t="n"/>
      <c r="P35" s="14" t="n"/>
      <c r="Q35" s="23" t="str">
        <f>IF(B35="","",IF(N35="-","-",IF(O35&lt;&gt;"",O35,N35)))</f>
        <v/>
      </c>
      <c r="R35" s="19" t="str">
        <f>IF(B35="","",IF(NOT(AND(M35=6,E35&lt;&gt;"",F35&lt;&gt;"")),"Incomplete - "&amp;IF(E35&amp;F35="","answer personal data questions; ","")&amp;M35&amp;" of 6 dimensions rated",IF(O35="","Classified",IF(AND(MATCH(O35,LevelNames,0)&lt;MATCH(N35,LevelNames,0),P35=""),"Check - downgrade needs justification","Classified (owner override)"))))</f>
        <v/>
      </c>
      <c r="S35" s="19" t="str">
        <f>IF(OR(Q35="",Q35="-"),"",INDEX('Handling Rules'!$B$10:$E$10,MATCH(Q35,LevelNames,0)))</f>
        <v/>
      </c>
      <c r="T35" t="b">
        <f>LEFT(A35,9)="[EXAMPLE]"</f>
        <v>0</v>
      </c>
    </row>
    <row r="36" ht="30" customHeight="1">
      <c r="A36" s="14" t="n"/>
      <c r="B36" s="14" t="n"/>
      <c r="C36" s="14" t="n"/>
      <c r="D36" s="14" t="n"/>
      <c r="E36" s="14" t="n"/>
      <c r="F36" s="14" t="n"/>
      <c r="G36" s="14" t="n"/>
      <c r="H36" s="14" t="n"/>
      <c r="I36" s="14" t="n"/>
      <c r="J36" s="14" t="n"/>
      <c r="K36" s="14" t="n"/>
      <c r="L36" s="14" t="n"/>
      <c r="M36" s="13" t="str">
        <f>IF(B36="","",COUNTIF(G36:L36,"?*"))</f>
        <v/>
      </c>
      <c r="N36" s="19" t="str">
        <f>IF(B36="","",IF(AND(M36=6,E36&lt;&gt;"",F36&lt;&gt;""),INDEX(LevelNames,MAX(MAX(IFERROR(MATCH(G36,ImpactScale,0),0),IFERROR(MATCH(H36,ImpactScale,0),0),IFERROR(MATCH(I36,ImpactScale,0),0),IFERROR(MATCH(J36,ImpactScale,0),0),IFERROR(MATCH(K36,ImpactScale,0),0),IFERROR(MATCH(L36,ImpactScale,0),0)),IF(F36="Yes",'Impact Criteria'!$C$24,IF(E36="Yes",'Impact Criteria'!$B$24,1)))),"-"))</f>
        <v/>
      </c>
      <c r="O36" s="14" t="n"/>
      <c r="P36" s="14" t="n"/>
      <c r="Q36" s="23" t="str">
        <f>IF(B36="","",IF(N36="-","-",IF(O36&lt;&gt;"",O36,N36)))</f>
        <v/>
      </c>
      <c r="R36" s="19" t="str">
        <f>IF(B36="","",IF(NOT(AND(M36=6,E36&lt;&gt;"",F36&lt;&gt;"")),"Incomplete - "&amp;IF(E36&amp;F36="","answer personal data questions; ","")&amp;M36&amp;" of 6 dimensions rated",IF(O36="","Classified",IF(AND(MATCH(O36,LevelNames,0)&lt;MATCH(N36,LevelNames,0),P36=""),"Check - downgrade needs justification","Classified (owner override)"))))</f>
        <v/>
      </c>
      <c r="S36" s="19" t="str">
        <f>IF(OR(Q36="",Q36="-"),"",INDEX('Handling Rules'!$B$10:$E$10,MATCH(Q36,LevelNames,0)))</f>
        <v/>
      </c>
      <c r="T36" t="b">
        <f>LEFT(A36,9)="[EXAMPLE]"</f>
        <v>0</v>
      </c>
    </row>
    <row r="37" ht="30" customHeight="1">
      <c r="A37" s="14" t="n"/>
      <c r="B37" s="14" t="n"/>
      <c r="C37" s="14" t="n"/>
      <c r="D37" s="14" t="n"/>
      <c r="E37" s="14" t="n"/>
      <c r="F37" s="14" t="n"/>
      <c r="G37" s="14" t="n"/>
      <c r="H37" s="14" t="n"/>
      <c r="I37" s="14" t="n"/>
      <c r="J37" s="14" t="n"/>
      <c r="K37" s="14" t="n"/>
      <c r="L37" s="14" t="n"/>
      <c r="M37" s="13" t="str">
        <f>IF(B37="","",COUNTIF(G37:L37,"?*"))</f>
        <v/>
      </c>
      <c r="N37" s="19" t="str">
        <f>IF(B37="","",IF(AND(M37=6,E37&lt;&gt;"",F37&lt;&gt;""),INDEX(LevelNames,MAX(MAX(IFERROR(MATCH(G37,ImpactScale,0),0),IFERROR(MATCH(H37,ImpactScale,0),0),IFERROR(MATCH(I37,ImpactScale,0),0),IFERROR(MATCH(J37,ImpactScale,0),0),IFERROR(MATCH(K37,ImpactScale,0),0),IFERROR(MATCH(L37,ImpactScale,0),0)),IF(F37="Yes",'Impact Criteria'!$C$24,IF(E37="Yes",'Impact Criteria'!$B$24,1)))),"-"))</f>
        <v/>
      </c>
      <c r="O37" s="14" t="n"/>
      <c r="P37" s="14" t="n"/>
      <c r="Q37" s="23" t="str">
        <f>IF(B37="","",IF(N37="-","-",IF(O37&lt;&gt;"",O37,N37)))</f>
        <v/>
      </c>
      <c r="R37" s="19" t="str">
        <f>IF(B37="","",IF(NOT(AND(M37=6,E37&lt;&gt;"",F37&lt;&gt;"")),"Incomplete - "&amp;IF(E37&amp;F37="","answer personal data questions; ","")&amp;M37&amp;" of 6 dimensions rated",IF(O37="","Classified",IF(AND(MATCH(O37,LevelNames,0)&lt;MATCH(N37,LevelNames,0),P37=""),"Check - downgrade needs justification","Classified (owner override)"))))</f>
        <v/>
      </c>
      <c r="S37" s="19" t="str">
        <f>IF(OR(Q37="",Q37="-"),"",INDEX('Handling Rules'!$B$10:$E$10,MATCH(Q37,LevelNames,0)))</f>
        <v/>
      </c>
      <c r="T37" t="b">
        <f>LEFT(A37,9)="[EXAMPLE]"</f>
        <v>0</v>
      </c>
    </row>
    <row r="38" ht="30" customHeight="1">
      <c r="A38" s="14" t="n"/>
      <c r="B38" s="14" t="n"/>
      <c r="C38" s="14" t="n"/>
      <c r="D38" s="14" t="n"/>
      <c r="E38" s="14" t="n"/>
      <c r="F38" s="14" t="n"/>
      <c r="G38" s="14" t="n"/>
      <c r="H38" s="14" t="n"/>
      <c r="I38" s="14" t="n"/>
      <c r="J38" s="14" t="n"/>
      <c r="K38" s="14" t="n"/>
      <c r="L38" s="14" t="n"/>
      <c r="M38" s="13" t="str">
        <f>IF(B38="","",COUNTIF(G38:L38,"?*"))</f>
        <v/>
      </c>
      <c r="N38" s="19" t="str">
        <f>IF(B38="","",IF(AND(M38=6,E38&lt;&gt;"",F38&lt;&gt;""),INDEX(LevelNames,MAX(MAX(IFERROR(MATCH(G38,ImpactScale,0),0),IFERROR(MATCH(H38,ImpactScale,0),0),IFERROR(MATCH(I38,ImpactScale,0),0),IFERROR(MATCH(J38,ImpactScale,0),0),IFERROR(MATCH(K38,ImpactScale,0),0),IFERROR(MATCH(L38,ImpactScale,0),0)),IF(F38="Yes",'Impact Criteria'!$C$24,IF(E38="Yes",'Impact Criteria'!$B$24,1)))),"-"))</f>
        <v/>
      </c>
      <c r="O38" s="14" t="n"/>
      <c r="P38" s="14" t="n"/>
      <c r="Q38" s="23" t="str">
        <f>IF(B38="","",IF(N38="-","-",IF(O38&lt;&gt;"",O38,N38)))</f>
        <v/>
      </c>
      <c r="R38" s="19" t="str">
        <f>IF(B38="","",IF(NOT(AND(M38=6,E38&lt;&gt;"",F38&lt;&gt;"")),"Incomplete - "&amp;IF(E38&amp;F38="","answer personal data questions; ","")&amp;M38&amp;" of 6 dimensions rated",IF(O38="","Classified",IF(AND(MATCH(O38,LevelNames,0)&lt;MATCH(N38,LevelNames,0),P38=""),"Check - downgrade needs justification","Classified (owner override)"))))</f>
        <v/>
      </c>
      <c r="S38" s="19" t="str">
        <f>IF(OR(Q38="",Q38="-"),"",INDEX('Handling Rules'!$B$10:$E$10,MATCH(Q38,LevelNames,0)))</f>
        <v/>
      </c>
      <c r="T38" t="b">
        <f>LEFT(A38,9)="[EXAMPLE]"</f>
        <v>0</v>
      </c>
    </row>
    <row r="39" ht="30" customHeight="1">
      <c r="A39" s="14" t="n"/>
      <c r="B39" s="14" t="n"/>
      <c r="C39" s="14" t="n"/>
      <c r="D39" s="14" t="n"/>
      <c r="E39" s="14" t="n"/>
      <c r="F39" s="14" t="n"/>
      <c r="G39" s="14" t="n"/>
      <c r="H39" s="14" t="n"/>
      <c r="I39" s="14" t="n"/>
      <c r="J39" s="14" t="n"/>
      <c r="K39" s="14" t="n"/>
      <c r="L39" s="14" t="n"/>
      <c r="M39" s="13" t="str">
        <f>IF(B39="","",COUNTIF(G39:L39,"?*"))</f>
        <v/>
      </c>
      <c r="N39" s="19" t="str">
        <f>IF(B39="","",IF(AND(M39=6,E39&lt;&gt;"",F39&lt;&gt;""),INDEX(LevelNames,MAX(MAX(IFERROR(MATCH(G39,ImpactScale,0),0),IFERROR(MATCH(H39,ImpactScale,0),0),IFERROR(MATCH(I39,ImpactScale,0),0),IFERROR(MATCH(J39,ImpactScale,0),0),IFERROR(MATCH(K39,ImpactScale,0),0),IFERROR(MATCH(L39,ImpactScale,0),0)),IF(F39="Yes",'Impact Criteria'!$C$24,IF(E39="Yes",'Impact Criteria'!$B$24,1)))),"-"))</f>
        <v/>
      </c>
      <c r="O39" s="14" t="n"/>
      <c r="P39" s="14" t="n"/>
      <c r="Q39" s="23" t="str">
        <f>IF(B39="","",IF(N39="-","-",IF(O39&lt;&gt;"",O39,N39)))</f>
        <v/>
      </c>
      <c r="R39" s="19" t="str">
        <f>IF(B39="","",IF(NOT(AND(M39=6,E39&lt;&gt;"",F39&lt;&gt;"")),"Incomplete - "&amp;IF(E39&amp;F39="","answer personal data questions; ","")&amp;M39&amp;" of 6 dimensions rated",IF(O39="","Classified",IF(AND(MATCH(O39,LevelNames,0)&lt;MATCH(N39,LevelNames,0),P39=""),"Check - downgrade needs justification","Classified (owner override)"))))</f>
        <v/>
      </c>
      <c r="S39" s="19" t="str">
        <f>IF(OR(Q39="",Q39="-"),"",INDEX('Handling Rules'!$B$10:$E$10,MATCH(Q39,LevelNames,0)))</f>
        <v/>
      </c>
      <c r="T39" t="b">
        <f>LEFT(A39,9)="[EXAMPLE]"</f>
        <v>0</v>
      </c>
    </row>
    <row r="40" ht="30" customHeight="1">
      <c r="A40" s="14" t="n"/>
      <c r="B40" s="14" t="n"/>
      <c r="C40" s="14" t="n"/>
      <c r="D40" s="14" t="n"/>
      <c r="E40" s="14" t="n"/>
      <c r="F40" s="14" t="n"/>
      <c r="G40" s="14" t="n"/>
      <c r="H40" s="14" t="n"/>
      <c r="I40" s="14" t="n"/>
      <c r="J40" s="14" t="n"/>
      <c r="K40" s="14" t="n"/>
      <c r="L40" s="14" t="n"/>
      <c r="M40" s="13" t="str">
        <f>IF(B40="","",COUNTIF(G40:L40,"?*"))</f>
        <v/>
      </c>
      <c r="N40" s="19" t="str">
        <f>IF(B40="","",IF(AND(M40=6,E40&lt;&gt;"",F40&lt;&gt;""),INDEX(LevelNames,MAX(MAX(IFERROR(MATCH(G40,ImpactScale,0),0),IFERROR(MATCH(H40,ImpactScale,0),0),IFERROR(MATCH(I40,ImpactScale,0),0),IFERROR(MATCH(J40,ImpactScale,0),0),IFERROR(MATCH(K40,ImpactScale,0),0),IFERROR(MATCH(L40,ImpactScale,0),0)),IF(F40="Yes",'Impact Criteria'!$C$24,IF(E40="Yes",'Impact Criteria'!$B$24,1)))),"-"))</f>
        <v/>
      </c>
      <c r="O40" s="14" t="n"/>
      <c r="P40" s="14" t="n"/>
      <c r="Q40" s="23" t="str">
        <f>IF(B40="","",IF(N40="-","-",IF(O40&lt;&gt;"",O40,N40)))</f>
        <v/>
      </c>
      <c r="R40" s="19" t="str">
        <f>IF(B40="","",IF(NOT(AND(M40=6,E40&lt;&gt;"",F40&lt;&gt;"")),"Incomplete - "&amp;IF(E40&amp;F40="","answer personal data questions; ","")&amp;M40&amp;" of 6 dimensions rated",IF(O40="","Classified",IF(AND(MATCH(O40,LevelNames,0)&lt;MATCH(N40,LevelNames,0),P40=""),"Check - downgrade needs justification","Classified (owner override)"))))</f>
        <v/>
      </c>
      <c r="S40" s="19" t="str">
        <f>IF(OR(Q40="",Q40="-"),"",INDEX('Handling Rules'!$B$10:$E$10,MATCH(Q40,LevelNames,0)))</f>
        <v/>
      </c>
      <c r="T40" t="b">
        <f>LEFT(A40,9)="[EXAMPLE]"</f>
        <v>0</v>
      </c>
    </row>
    <row r="41" ht="30" customHeight="1">
      <c r="A41" s="14" t="n"/>
      <c r="B41" s="14" t="n"/>
      <c r="C41" s="14" t="n"/>
      <c r="D41" s="14" t="n"/>
      <c r="E41" s="14" t="n"/>
      <c r="F41" s="14" t="n"/>
      <c r="G41" s="14" t="n"/>
      <c r="H41" s="14" t="n"/>
      <c r="I41" s="14" t="n"/>
      <c r="J41" s="14" t="n"/>
      <c r="K41" s="14" t="n"/>
      <c r="L41" s="14" t="n"/>
      <c r="M41" s="13" t="str">
        <f>IF(B41="","",COUNTIF(G41:L41,"?*"))</f>
        <v/>
      </c>
      <c r="N41" s="19" t="str">
        <f>IF(B41="","",IF(AND(M41=6,E41&lt;&gt;"",F41&lt;&gt;""),INDEX(LevelNames,MAX(MAX(IFERROR(MATCH(G41,ImpactScale,0),0),IFERROR(MATCH(H41,ImpactScale,0),0),IFERROR(MATCH(I41,ImpactScale,0),0),IFERROR(MATCH(J41,ImpactScale,0),0),IFERROR(MATCH(K41,ImpactScale,0),0),IFERROR(MATCH(L41,ImpactScale,0),0)),IF(F41="Yes",'Impact Criteria'!$C$24,IF(E41="Yes",'Impact Criteria'!$B$24,1)))),"-"))</f>
        <v/>
      </c>
      <c r="O41" s="14" t="n"/>
      <c r="P41" s="14" t="n"/>
      <c r="Q41" s="23" t="str">
        <f>IF(B41="","",IF(N41="-","-",IF(O41&lt;&gt;"",O41,N41)))</f>
        <v/>
      </c>
      <c r="R41" s="19" t="str">
        <f>IF(B41="","",IF(NOT(AND(M41=6,E41&lt;&gt;"",F41&lt;&gt;"")),"Incomplete - "&amp;IF(E41&amp;F41="","answer personal data questions; ","")&amp;M41&amp;" of 6 dimensions rated",IF(O41="","Classified",IF(AND(MATCH(O41,LevelNames,0)&lt;MATCH(N41,LevelNames,0),P41=""),"Check - downgrade needs justification","Classified (owner override)"))))</f>
        <v/>
      </c>
      <c r="S41" s="19" t="str">
        <f>IF(OR(Q41="",Q41="-"),"",INDEX('Handling Rules'!$B$10:$E$10,MATCH(Q41,LevelNames,0)))</f>
        <v/>
      </c>
      <c r="T41" t="b">
        <f>LEFT(A41,9)="[EXAMPLE]"</f>
        <v>0</v>
      </c>
    </row>
    <row r="42" ht="30" customHeight="1">
      <c r="A42" s="14" t="n"/>
      <c r="B42" s="14" t="n"/>
      <c r="C42" s="14" t="n"/>
      <c r="D42" s="14" t="n"/>
      <c r="E42" s="14" t="n"/>
      <c r="F42" s="14" t="n"/>
      <c r="G42" s="14" t="n"/>
      <c r="H42" s="14" t="n"/>
      <c r="I42" s="14" t="n"/>
      <c r="J42" s="14" t="n"/>
      <c r="K42" s="14" t="n"/>
      <c r="L42" s="14" t="n"/>
      <c r="M42" s="13" t="str">
        <f>IF(B42="","",COUNTIF(G42:L42,"?*"))</f>
        <v/>
      </c>
      <c r="N42" s="19" t="str">
        <f>IF(B42="","",IF(AND(M42=6,E42&lt;&gt;"",F42&lt;&gt;""),INDEX(LevelNames,MAX(MAX(IFERROR(MATCH(G42,ImpactScale,0),0),IFERROR(MATCH(H42,ImpactScale,0),0),IFERROR(MATCH(I42,ImpactScale,0),0),IFERROR(MATCH(J42,ImpactScale,0),0),IFERROR(MATCH(K42,ImpactScale,0),0),IFERROR(MATCH(L42,ImpactScale,0),0)),IF(F42="Yes",'Impact Criteria'!$C$24,IF(E42="Yes",'Impact Criteria'!$B$24,1)))),"-"))</f>
        <v/>
      </c>
      <c r="O42" s="14" t="n"/>
      <c r="P42" s="14" t="n"/>
      <c r="Q42" s="23" t="str">
        <f>IF(B42="","",IF(N42="-","-",IF(O42&lt;&gt;"",O42,N42)))</f>
        <v/>
      </c>
      <c r="R42" s="19" t="str">
        <f>IF(B42="","",IF(NOT(AND(M42=6,E42&lt;&gt;"",F42&lt;&gt;"")),"Incomplete - "&amp;IF(E42&amp;F42="","answer personal data questions; ","")&amp;M42&amp;" of 6 dimensions rated",IF(O42="","Classified",IF(AND(MATCH(O42,LevelNames,0)&lt;MATCH(N42,LevelNames,0),P42=""),"Check - downgrade needs justification","Classified (owner override)"))))</f>
        <v/>
      </c>
      <c r="S42" s="19" t="str">
        <f>IF(OR(Q42="",Q42="-"),"",INDEX('Handling Rules'!$B$10:$E$10,MATCH(Q42,LevelNames,0)))</f>
        <v/>
      </c>
      <c r="T42" t="b">
        <f>LEFT(A42,9)="[EXAMPLE]"</f>
        <v>0</v>
      </c>
    </row>
    <row r="43" ht="30" customHeight="1">
      <c r="A43" s="14" t="n"/>
      <c r="B43" s="14" t="n"/>
      <c r="C43" s="14" t="n"/>
      <c r="D43" s="14" t="n"/>
      <c r="E43" s="14" t="n"/>
      <c r="F43" s="14" t="n"/>
      <c r="G43" s="14" t="n"/>
      <c r="H43" s="14" t="n"/>
      <c r="I43" s="14" t="n"/>
      <c r="J43" s="14" t="n"/>
      <c r="K43" s="14" t="n"/>
      <c r="L43" s="14" t="n"/>
      <c r="M43" s="13" t="str">
        <f>IF(B43="","",COUNTIF(G43:L43,"?*"))</f>
        <v/>
      </c>
      <c r="N43" s="19" t="str">
        <f>IF(B43="","",IF(AND(M43=6,E43&lt;&gt;"",F43&lt;&gt;""),INDEX(LevelNames,MAX(MAX(IFERROR(MATCH(G43,ImpactScale,0),0),IFERROR(MATCH(H43,ImpactScale,0),0),IFERROR(MATCH(I43,ImpactScale,0),0),IFERROR(MATCH(J43,ImpactScale,0),0),IFERROR(MATCH(K43,ImpactScale,0),0),IFERROR(MATCH(L43,ImpactScale,0),0)),IF(F43="Yes",'Impact Criteria'!$C$24,IF(E43="Yes",'Impact Criteria'!$B$24,1)))),"-"))</f>
        <v/>
      </c>
      <c r="O43" s="14" t="n"/>
      <c r="P43" s="14" t="n"/>
      <c r="Q43" s="23" t="str">
        <f>IF(B43="","",IF(N43="-","-",IF(O43&lt;&gt;"",O43,N43)))</f>
        <v/>
      </c>
      <c r="R43" s="19" t="str">
        <f>IF(B43="","",IF(NOT(AND(M43=6,E43&lt;&gt;"",F43&lt;&gt;"")),"Incomplete - "&amp;IF(E43&amp;F43="","answer personal data questions; ","")&amp;M43&amp;" of 6 dimensions rated",IF(O43="","Classified",IF(AND(MATCH(O43,LevelNames,0)&lt;MATCH(N43,LevelNames,0),P43=""),"Check - downgrade needs justification","Classified (owner override)"))))</f>
        <v/>
      </c>
      <c r="S43" s="19" t="str">
        <f>IF(OR(Q43="",Q43="-"),"",INDEX('Handling Rules'!$B$10:$E$10,MATCH(Q43,LevelNames,0)))</f>
        <v/>
      </c>
      <c r="T43" t="b">
        <f>LEFT(A43,9)="[EXAMPLE]"</f>
        <v>0</v>
      </c>
    </row>
    <row r="44" ht="30" customHeight="1">
      <c r="A44" s="14" t="n"/>
      <c r="B44" s="14" t="n"/>
      <c r="C44" s="14" t="n"/>
      <c r="D44" s="14" t="n"/>
      <c r="E44" s="14" t="n"/>
      <c r="F44" s="14" t="n"/>
      <c r="G44" s="14" t="n"/>
      <c r="H44" s="14" t="n"/>
      <c r="I44" s="14" t="n"/>
      <c r="J44" s="14" t="n"/>
      <c r="K44" s="14" t="n"/>
      <c r="L44" s="14" t="n"/>
      <c r="M44" s="13" t="str">
        <f>IF(B44="","",COUNTIF(G44:L44,"?*"))</f>
        <v/>
      </c>
      <c r="N44" s="19" t="str">
        <f>IF(B44="","",IF(AND(M44=6,E44&lt;&gt;"",F44&lt;&gt;""),INDEX(LevelNames,MAX(MAX(IFERROR(MATCH(G44,ImpactScale,0),0),IFERROR(MATCH(H44,ImpactScale,0),0),IFERROR(MATCH(I44,ImpactScale,0),0),IFERROR(MATCH(J44,ImpactScale,0),0),IFERROR(MATCH(K44,ImpactScale,0),0),IFERROR(MATCH(L44,ImpactScale,0),0)),IF(F44="Yes",'Impact Criteria'!$C$24,IF(E44="Yes",'Impact Criteria'!$B$24,1)))),"-"))</f>
        <v/>
      </c>
      <c r="O44" s="14" t="n"/>
      <c r="P44" s="14" t="n"/>
      <c r="Q44" s="23" t="str">
        <f>IF(B44="","",IF(N44="-","-",IF(O44&lt;&gt;"",O44,N44)))</f>
        <v/>
      </c>
      <c r="R44" s="19" t="str">
        <f>IF(B44="","",IF(NOT(AND(M44=6,E44&lt;&gt;"",F44&lt;&gt;"")),"Incomplete - "&amp;IF(E44&amp;F44="","answer personal data questions; ","")&amp;M44&amp;" of 6 dimensions rated",IF(O44="","Classified",IF(AND(MATCH(O44,LevelNames,0)&lt;MATCH(N44,LevelNames,0),P44=""),"Check - downgrade needs justification","Classified (owner override)"))))</f>
        <v/>
      </c>
      <c r="S44" s="19" t="str">
        <f>IF(OR(Q44="",Q44="-"),"",INDEX('Handling Rules'!$B$10:$E$10,MATCH(Q44,LevelNames,0)))</f>
        <v/>
      </c>
      <c r="T44" t="b">
        <f>LEFT(A44,9)="[EXAMPLE]"</f>
        <v>0</v>
      </c>
    </row>
    <row r="45" ht="30" customHeight="1">
      <c r="A45" s="14" t="n"/>
      <c r="B45" s="14" t="n"/>
      <c r="C45" s="14" t="n"/>
      <c r="D45" s="14" t="n"/>
      <c r="E45" s="14" t="n"/>
      <c r="F45" s="14" t="n"/>
      <c r="G45" s="14" t="n"/>
      <c r="H45" s="14" t="n"/>
      <c r="I45" s="14" t="n"/>
      <c r="J45" s="14" t="n"/>
      <c r="K45" s="14" t="n"/>
      <c r="L45" s="14" t="n"/>
      <c r="M45" s="13" t="str">
        <f>IF(B45="","",COUNTIF(G45:L45,"?*"))</f>
        <v/>
      </c>
      <c r="N45" s="19" t="str">
        <f>IF(B45="","",IF(AND(M45=6,E45&lt;&gt;"",F45&lt;&gt;""),INDEX(LevelNames,MAX(MAX(IFERROR(MATCH(G45,ImpactScale,0),0),IFERROR(MATCH(H45,ImpactScale,0),0),IFERROR(MATCH(I45,ImpactScale,0),0),IFERROR(MATCH(J45,ImpactScale,0),0),IFERROR(MATCH(K45,ImpactScale,0),0),IFERROR(MATCH(L45,ImpactScale,0),0)),IF(F45="Yes",'Impact Criteria'!$C$24,IF(E45="Yes",'Impact Criteria'!$B$24,1)))),"-"))</f>
        <v/>
      </c>
      <c r="O45" s="14" t="n"/>
      <c r="P45" s="14" t="n"/>
      <c r="Q45" s="23" t="str">
        <f>IF(B45="","",IF(N45="-","-",IF(O45&lt;&gt;"",O45,N45)))</f>
        <v/>
      </c>
      <c r="R45" s="19" t="str">
        <f>IF(B45="","",IF(NOT(AND(M45=6,E45&lt;&gt;"",F45&lt;&gt;"")),"Incomplete - "&amp;IF(E45&amp;F45="","answer personal data questions; ","")&amp;M45&amp;" of 6 dimensions rated",IF(O45="","Classified",IF(AND(MATCH(O45,LevelNames,0)&lt;MATCH(N45,LevelNames,0),P45=""),"Check - downgrade needs justification","Classified (owner override)"))))</f>
        <v/>
      </c>
      <c r="S45" s="19" t="str">
        <f>IF(OR(Q45="",Q45="-"),"",INDEX('Handling Rules'!$B$10:$E$10,MATCH(Q45,LevelNames,0)))</f>
        <v/>
      </c>
      <c r="T45" t="b">
        <f>LEFT(A45,9)="[EXAMPLE]"</f>
        <v>0</v>
      </c>
    </row>
    <row r="46" ht="30" customHeight="1">
      <c r="A46" s="14" t="n"/>
      <c r="B46" s="14" t="n"/>
      <c r="C46" s="14" t="n"/>
      <c r="D46" s="14" t="n"/>
      <c r="E46" s="14" t="n"/>
      <c r="F46" s="14" t="n"/>
      <c r="G46" s="14" t="n"/>
      <c r="H46" s="14" t="n"/>
      <c r="I46" s="14" t="n"/>
      <c r="J46" s="14" t="n"/>
      <c r="K46" s="14" t="n"/>
      <c r="L46" s="14" t="n"/>
      <c r="M46" s="13" t="str">
        <f>IF(B46="","",COUNTIF(G46:L46,"?*"))</f>
        <v/>
      </c>
      <c r="N46" s="19" t="str">
        <f>IF(B46="","",IF(AND(M46=6,E46&lt;&gt;"",F46&lt;&gt;""),INDEX(LevelNames,MAX(MAX(IFERROR(MATCH(G46,ImpactScale,0),0),IFERROR(MATCH(H46,ImpactScale,0),0),IFERROR(MATCH(I46,ImpactScale,0),0),IFERROR(MATCH(J46,ImpactScale,0),0),IFERROR(MATCH(K46,ImpactScale,0),0),IFERROR(MATCH(L46,ImpactScale,0),0)),IF(F46="Yes",'Impact Criteria'!$C$24,IF(E46="Yes",'Impact Criteria'!$B$24,1)))),"-"))</f>
        <v/>
      </c>
      <c r="O46" s="14" t="n"/>
      <c r="P46" s="14" t="n"/>
      <c r="Q46" s="23" t="str">
        <f>IF(B46="","",IF(N46="-","-",IF(O46&lt;&gt;"",O46,N46)))</f>
        <v/>
      </c>
      <c r="R46" s="19" t="str">
        <f>IF(B46="","",IF(NOT(AND(M46=6,E46&lt;&gt;"",F46&lt;&gt;"")),"Incomplete - "&amp;IF(E46&amp;F46="","answer personal data questions; ","")&amp;M46&amp;" of 6 dimensions rated",IF(O46="","Classified",IF(AND(MATCH(O46,LevelNames,0)&lt;MATCH(N46,LevelNames,0),P46=""),"Check - downgrade needs justification","Classified (owner override)"))))</f>
        <v/>
      </c>
      <c r="S46" s="19" t="str">
        <f>IF(OR(Q46="",Q46="-"),"",INDEX('Handling Rules'!$B$10:$E$10,MATCH(Q46,LevelNames,0)))</f>
        <v/>
      </c>
      <c r="T46" t="b">
        <f>LEFT(A46,9)="[EXAMPLE]"</f>
        <v>0</v>
      </c>
    </row>
    <row r="47" ht="30" customHeight="1">
      <c r="A47" s="14" t="n"/>
      <c r="B47" s="14" t="n"/>
      <c r="C47" s="14" t="n"/>
      <c r="D47" s="14" t="n"/>
      <c r="E47" s="14" t="n"/>
      <c r="F47" s="14" t="n"/>
      <c r="G47" s="14" t="n"/>
      <c r="H47" s="14" t="n"/>
      <c r="I47" s="14" t="n"/>
      <c r="J47" s="14" t="n"/>
      <c r="K47" s="14" t="n"/>
      <c r="L47" s="14" t="n"/>
      <c r="M47" s="13" t="str">
        <f>IF(B47="","",COUNTIF(G47:L47,"?*"))</f>
        <v/>
      </c>
      <c r="N47" s="19" t="str">
        <f>IF(B47="","",IF(AND(M47=6,E47&lt;&gt;"",F47&lt;&gt;""),INDEX(LevelNames,MAX(MAX(IFERROR(MATCH(G47,ImpactScale,0),0),IFERROR(MATCH(H47,ImpactScale,0),0),IFERROR(MATCH(I47,ImpactScale,0),0),IFERROR(MATCH(J47,ImpactScale,0),0),IFERROR(MATCH(K47,ImpactScale,0),0),IFERROR(MATCH(L47,ImpactScale,0),0)),IF(F47="Yes",'Impact Criteria'!$C$24,IF(E47="Yes",'Impact Criteria'!$B$24,1)))),"-"))</f>
        <v/>
      </c>
      <c r="O47" s="14" t="n"/>
      <c r="P47" s="14" t="n"/>
      <c r="Q47" s="23" t="str">
        <f>IF(B47="","",IF(N47="-","-",IF(O47&lt;&gt;"",O47,N47)))</f>
        <v/>
      </c>
      <c r="R47" s="19" t="str">
        <f>IF(B47="","",IF(NOT(AND(M47=6,E47&lt;&gt;"",F47&lt;&gt;"")),"Incomplete - "&amp;IF(E47&amp;F47="","answer personal data questions; ","")&amp;M47&amp;" of 6 dimensions rated",IF(O47="","Classified",IF(AND(MATCH(O47,LevelNames,0)&lt;MATCH(N47,LevelNames,0),P47=""),"Check - downgrade needs justification","Classified (owner override)"))))</f>
        <v/>
      </c>
      <c r="S47" s="19" t="str">
        <f>IF(OR(Q47="",Q47="-"),"",INDEX('Handling Rules'!$B$10:$E$10,MATCH(Q47,LevelNames,0)))</f>
        <v/>
      </c>
      <c r="T47" t="b">
        <f>LEFT(A47,9)="[EXAMPLE]"</f>
        <v>0</v>
      </c>
    </row>
    <row r="48" ht="30" customHeight="1">
      <c r="A48" s="14" t="n"/>
      <c r="B48" s="14" t="n"/>
      <c r="C48" s="14" t="n"/>
      <c r="D48" s="14" t="n"/>
      <c r="E48" s="14" t="n"/>
      <c r="F48" s="14" t="n"/>
      <c r="G48" s="14" t="n"/>
      <c r="H48" s="14" t="n"/>
      <c r="I48" s="14" t="n"/>
      <c r="J48" s="14" t="n"/>
      <c r="K48" s="14" t="n"/>
      <c r="L48" s="14" t="n"/>
      <c r="M48" s="13" t="str">
        <f>IF(B48="","",COUNTIF(G48:L48,"?*"))</f>
        <v/>
      </c>
      <c r="N48" s="19" t="str">
        <f>IF(B48="","",IF(AND(M48=6,E48&lt;&gt;"",F48&lt;&gt;""),INDEX(LevelNames,MAX(MAX(IFERROR(MATCH(G48,ImpactScale,0),0),IFERROR(MATCH(H48,ImpactScale,0),0),IFERROR(MATCH(I48,ImpactScale,0),0),IFERROR(MATCH(J48,ImpactScale,0),0),IFERROR(MATCH(K48,ImpactScale,0),0),IFERROR(MATCH(L48,ImpactScale,0),0)),IF(F48="Yes",'Impact Criteria'!$C$24,IF(E48="Yes",'Impact Criteria'!$B$24,1)))),"-"))</f>
        <v/>
      </c>
      <c r="O48" s="14" t="n"/>
      <c r="P48" s="14" t="n"/>
      <c r="Q48" s="23" t="str">
        <f>IF(B48="","",IF(N48="-","-",IF(O48&lt;&gt;"",O48,N48)))</f>
        <v/>
      </c>
      <c r="R48" s="19" t="str">
        <f>IF(B48="","",IF(NOT(AND(M48=6,E48&lt;&gt;"",F48&lt;&gt;"")),"Incomplete - "&amp;IF(E48&amp;F48="","answer personal data questions; ","")&amp;M48&amp;" of 6 dimensions rated",IF(O48="","Classified",IF(AND(MATCH(O48,LevelNames,0)&lt;MATCH(N48,LevelNames,0),P48=""),"Check - downgrade needs justification","Classified (owner override)"))))</f>
        <v/>
      </c>
      <c r="S48" s="19" t="str">
        <f>IF(OR(Q48="",Q48="-"),"",INDEX('Handling Rules'!$B$10:$E$10,MATCH(Q48,LevelNames,0)))</f>
        <v/>
      </c>
      <c r="T48" t="b">
        <f>LEFT(A48,9)="[EXAMPLE]"</f>
        <v>0</v>
      </c>
    </row>
    <row r="49" ht="30" customHeight="1">
      <c r="A49" s="14" t="n"/>
      <c r="B49" s="14" t="n"/>
      <c r="C49" s="14" t="n"/>
      <c r="D49" s="14" t="n"/>
      <c r="E49" s="14" t="n"/>
      <c r="F49" s="14" t="n"/>
      <c r="G49" s="14" t="n"/>
      <c r="H49" s="14" t="n"/>
      <c r="I49" s="14" t="n"/>
      <c r="J49" s="14" t="n"/>
      <c r="K49" s="14" t="n"/>
      <c r="L49" s="14" t="n"/>
      <c r="M49" s="13" t="str">
        <f>IF(B49="","",COUNTIF(G49:L49,"?*"))</f>
        <v/>
      </c>
      <c r="N49" s="19" t="str">
        <f>IF(B49="","",IF(AND(M49=6,E49&lt;&gt;"",F49&lt;&gt;""),INDEX(LevelNames,MAX(MAX(IFERROR(MATCH(G49,ImpactScale,0),0),IFERROR(MATCH(H49,ImpactScale,0),0),IFERROR(MATCH(I49,ImpactScale,0),0),IFERROR(MATCH(J49,ImpactScale,0),0),IFERROR(MATCH(K49,ImpactScale,0),0),IFERROR(MATCH(L49,ImpactScale,0),0)),IF(F49="Yes",'Impact Criteria'!$C$24,IF(E49="Yes",'Impact Criteria'!$B$24,1)))),"-"))</f>
        <v/>
      </c>
      <c r="O49" s="14" t="n"/>
      <c r="P49" s="14" t="n"/>
      <c r="Q49" s="23" t="str">
        <f>IF(B49="","",IF(N49="-","-",IF(O49&lt;&gt;"",O49,N49)))</f>
        <v/>
      </c>
      <c r="R49" s="19" t="str">
        <f>IF(B49="","",IF(NOT(AND(M49=6,E49&lt;&gt;"",F49&lt;&gt;"")),"Incomplete - "&amp;IF(E49&amp;F49="","answer personal data questions; ","")&amp;M49&amp;" of 6 dimensions rated",IF(O49="","Classified",IF(AND(MATCH(O49,LevelNames,0)&lt;MATCH(N49,LevelNames,0),P49=""),"Check - downgrade needs justification","Classified (owner override)"))))</f>
        <v/>
      </c>
      <c r="S49" s="19" t="str">
        <f>IF(OR(Q49="",Q49="-"),"",INDEX('Handling Rules'!$B$10:$E$10,MATCH(Q49,LevelNames,0)))</f>
        <v/>
      </c>
      <c r="T49" t="b">
        <f>LEFT(A49,9)="[EXAMPLE]"</f>
        <v>0</v>
      </c>
    </row>
    <row r="50" ht="30" customHeight="1">
      <c r="A50" s="14" t="n"/>
      <c r="B50" s="14" t="n"/>
      <c r="C50" s="14" t="n"/>
      <c r="D50" s="14" t="n"/>
      <c r="E50" s="14" t="n"/>
      <c r="F50" s="14" t="n"/>
      <c r="G50" s="14" t="n"/>
      <c r="H50" s="14" t="n"/>
      <c r="I50" s="14" t="n"/>
      <c r="J50" s="14" t="n"/>
      <c r="K50" s="14" t="n"/>
      <c r="L50" s="14" t="n"/>
      <c r="M50" s="13" t="str">
        <f>IF(B50="","",COUNTIF(G50:L50,"?*"))</f>
        <v/>
      </c>
      <c r="N50" s="19" t="str">
        <f>IF(B50="","",IF(AND(M50=6,E50&lt;&gt;"",F50&lt;&gt;""),INDEX(LevelNames,MAX(MAX(IFERROR(MATCH(G50,ImpactScale,0),0),IFERROR(MATCH(H50,ImpactScale,0),0),IFERROR(MATCH(I50,ImpactScale,0),0),IFERROR(MATCH(J50,ImpactScale,0),0),IFERROR(MATCH(K50,ImpactScale,0),0),IFERROR(MATCH(L50,ImpactScale,0),0)),IF(F50="Yes",'Impact Criteria'!$C$24,IF(E50="Yes",'Impact Criteria'!$B$24,1)))),"-"))</f>
        <v/>
      </c>
      <c r="O50" s="14" t="n"/>
      <c r="P50" s="14" t="n"/>
      <c r="Q50" s="23" t="str">
        <f>IF(B50="","",IF(N50="-","-",IF(O50&lt;&gt;"",O50,N50)))</f>
        <v/>
      </c>
      <c r="R50" s="19" t="str">
        <f>IF(B50="","",IF(NOT(AND(M50=6,E50&lt;&gt;"",F50&lt;&gt;"")),"Incomplete - "&amp;IF(E50&amp;F50="","answer personal data questions; ","")&amp;M50&amp;" of 6 dimensions rated",IF(O50="","Classified",IF(AND(MATCH(O50,LevelNames,0)&lt;MATCH(N50,LevelNames,0),P50=""),"Check - downgrade needs justification","Classified (owner override)"))))</f>
        <v/>
      </c>
      <c r="S50" s="19" t="str">
        <f>IF(OR(Q50="",Q50="-"),"",INDEX('Handling Rules'!$B$10:$E$10,MATCH(Q50,LevelNames,0)))</f>
        <v/>
      </c>
      <c r="T50" t="b">
        <f>LEFT(A50,9)="[EXAMPLE]"</f>
        <v>0</v>
      </c>
    </row>
    <row r="51" ht="30" customHeight="1">
      <c r="A51" s="14" t="n"/>
      <c r="B51" s="14" t="n"/>
      <c r="C51" s="14" t="n"/>
      <c r="D51" s="14" t="n"/>
      <c r="E51" s="14" t="n"/>
      <c r="F51" s="14" t="n"/>
      <c r="G51" s="14" t="n"/>
      <c r="H51" s="14" t="n"/>
      <c r="I51" s="14" t="n"/>
      <c r="J51" s="14" t="n"/>
      <c r="K51" s="14" t="n"/>
      <c r="L51" s="14" t="n"/>
      <c r="M51" s="13" t="str">
        <f>IF(B51="","",COUNTIF(G51:L51,"?*"))</f>
        <v/>
      </c>
      <c r="N51" s="19" t="str">
        <f>IF(B51="","",IF(AND(M51=6,E51&lt;&gt;"",F51&lt;&gt;""),INDEX(LevelNames,MAX(MAX(IFERROR(MATCH(G51,ImpactScale,0),0),IFERROR(MATCH(H51,ImpactScale,0),0),IFERROR(MATCH(I51,ImpactScale,0),0),IFERROR(MATCH(J51,ImpactScale,0),0),IFERROR(MATCH(K51,ImpactScale,0),0),IFERROR(MATCH(L51,ImpactScale,0),0)),IF(F51="Yes",'Impact Criteria'!$C$24,IF(E51="Yes",'Impact Criteria'!$B$24,1)))),"-"))</f>
        <v/>
      </c>
      <c r="O51" s="14" t="n"/>
      <c r="P51" s="14" t="n"/>
      <c r="Q51" s="23" t="str">
        <f>IF(B51="","",IF(N51="-","-",IF(O51&lt;&gt;"",O51,N51)))</f>
        <v/>
      </c>
      <c r="R51" s="19" t="str">
        <f>IF(B51="","",IF(NOT(AND(M51=6,E51&lt;&gt;"",F51&lt;&gt;"")),"Incomplete - "&amp;IF(E51&amp;F51="","answer personal data questions; ","")&amp;M51&amp;" of 6 dimensions rated",IF(O51="","Classified",IF(AND(MATCH(O51,LevelNames,0)&lt;MATCH(N51,LevelNames,0),P51=""),"Check - downgrade needs justification","Classified (owner override)"))))</f>
        <v/>
      </c>
      <c r="S51" s="19" t="str">
        <f>IF(OR(Q51="",Q51="-"),"",INDEX('Handling Rules'!$B$10:$E$10,MATCH(Q51,LevelNames,0)))</f>
        <v/>
      </c>
      <c r="T51" t="b">
        <f>LEFT(A51,9)="[EXAMPLE]"</f>
        <v>0</v>
      </c>
    </row>
    <row r="52" ht="30" customHeight="1">
      <c r="A52" s="14" t="n"/>
      <c r="B52" s="14" t="n"/>
      <c r="C52" s="14" t="n"/>
      <c r="D52" s="14" t="n"/>
      <c r="E52" s="14" t="n"/>
      <c r="F52" s="14" t="n"/>
      <c r="G52" s="14" t="n"/>
      <c r="H52" s="14" t="n"/>
      <c r="I52" s="14" t="n"/>
      <c r="J52" s="14" t="n"/>
      <c r="K52" s="14" t="n"/>
      <c r="L52" s="14" t="n"/>
      <c r="M52" s="13" t="str">
        <f>IF(B52="","",COUNTIF(G52:L52,"?*"))</f>
        <v/>
      </c>
      <c r="N52" s="19" t="str">
        <f>IF(B52="","",IF(AND(M52=6,E52&lt;&gt;"",F52&lt;&gt;""),INDEX(LevelNames,MAX(MAX(IFERROR(MATCH(G52,ImpactScale,0),0),IFERROR(MATCH(H52,ImpactScale,0),0),IFERROR(MATCH(I52,ImpactScale,0),0),IFERROR(MATCH(J52,ImpactScale,0),0),IFERROR(MATCH(K52,ImpactScale,0),0),IFERROR(MATCH(L52,ImpactScale,0),0)),IF(F52="Yes",'Impact Criteria'!$C$24,IF(E52="Yes",'Impact Criteria'!$B$24,1)))),"-"))</f>
        <v/>
      </c>
      <c r="O52" s="14" t="n"/>
      <c r="P52" s="14" t="n"/>
      <c r="Q52" s="23" t="str">
        <f>IF(B52="","",IF(N52="-","-",IF(O52&lt;&gt;"",O52,N52)))</f>
        <v/>
      </c>
      <c r="R52" s="19" t="str">
        <f>IF(B52="","",IF(NOT(AND(M52=6,E52&lt;&gt;"",F52&lt;&gt;"")),"Incomplete - "&amp;IF(E52&amp;F52="","answer personal data questions; ","")&amp;M52&amp;" of 6 dimensions rated",IF(O52="","Classified",IF(AND(MATCH(O52,LevelNames,0)&lt;MATCH(N52,LevelNames,0),P52=""),"Check - downgrade needs justification","Classified (owner override)"))))</f>
        <v/>
      </c>
      <c r="S52" s="19" t="str">
        <f>IF(OR(Q52="",Q52="-"),"",INDEX('Handling Rules'!$B$10:$E$10,MATCH(Q52,LevelNames,0)))</f>
        <v/>
      </c>
      <c r="T52" t="b">
        <f>LEFT(A52,9)="[EXAMPLE]"</f>
        <v>0</v>
      </c>
    </row>
    <row r="53" ht="30" customHeight="1">
      <c r="A53" s="14" t="n"/>
      <c r="B53" s="14" t="n"/>
      <c r="C53" s="14" t="n"/>
      <c r="D53" s="14" t="n"/>
      <c r="E53" s="14" t="n"/>
      <c r="F53" s="14" t="n"/>
      <c r="G53" s="14" t="n"/>
      <c r="H53" s="14" t="n"/>
      <c r="I53" s="14" t="n"/>
      <c r="J53" s="14" t="n"/>
      <c r="K53" s="14" t="n"/>
      <c r="L53" s="14" t="n"/>
      <c r="M53" s="13" t="str">
        <f>IF(B53="","",COUNTIF(G53:L53,"?*"))</f>
        <v/>
      </c>
      <c r="N53" s="19" t="str">
        <f>IF(B53="","",IF(AND(M53=6,E53&lt;&gt;"",F53&lt;&gt;""),INDEX(LevelNames,MAX(MAX(IFERROR(MATCH(G53,ImpactScale,0),0),IFERROR(MATCH(H53,ImpactScale,0),0),IFERROR(MATCH(I53,ImpactScale,0),0),IFERROR(MATCH(J53,ImpactScale,0),0),IFERROR(MATCH(K53,ImpactScale,0),0),IFERROR(MATCH(L53,ImpactScale,0),0)),IF(F53="Yes",'Impact Criteria'!$C$24,IF(E53="Yes",'Impact Criteria'!$B$24,1)))),"-"))</f>
        <v/>
      </c>
      <c r="O53" s="14" t="n"/>
      <c r="P53" s="14" t="n"/>
      <c r="Q53" s="23" t="str">
        <f>IF(B53="","",IF(N53="-","-",IF(O53&lt;&gt;"",O53,N53)))</f>
        <v/>
      </c>
      <c r="R53" s="19" t="str">
        <f>IF(B53="","",IF(NOT(AND(M53=6,E53&lt;&gt;"",F53&lt;&gt;"")),"Incomplete - "&amp;IF(E53&amp;F53="","answer personal data questions; ","")&amp;M53&amp;" of 6 dimensions rated",IF(O53="","Classified",IF(AND(MATCH(O53,LevelNames,0)&lt;MATCH(N53,LevelNames,0),P53=""),"Check - downgrade needs justification","Classified (owner override)"))))</f>
        <v/>
      </c>
      <c r="S53" s="19" t="str">
        <f>IF(OR(Q53="",Q53="-"),"",INDEX('Handling Rules'!$B$10:$E$10,MATCH(Q53,LevelNames,0)))</f>
        <v/>
      </c>
      <c r="T53" t="b">
        <f>LEFT(A53,9)="[EXAMPLE]"</f>
        <v>0</v>
      </c>
    </row>
    <row r="54" ht="30" customHeight="1">
      <c r="A54" s="14" t="n"/>
      <c r="B54" s="14" t="n"/>
      <c r="C54" s="14" t="n"/>
      <c r="D54" s="14" t="n"/>
      <c r="E54" s="14" t="n"/>
      <c r="F54" s="14" t="n"/>
      <c r="G54" s="14" t="n"/>
      <c r="H54" s="14" t="n"/>
      <c r="I54" s="14" t="n"/>
      <c r="J54" s="14" t="n"/>
      <c r="K54" s="14" t="n"/>
      <c r="L54" s="14" t="n"/>
      <c r="M54" s="13" t="str">
        <f>IF(B54="","",COUNTIF(G54:L54,"?*"))</f>
        <v/>
      </c>
      <c r="N54" s="19" t="str">
        <f>IF(B54="","",IF(AND(M54=6,E54&lt;&gt;"",F54&lt;&gt;""),INDEX(LevelNames,MAX(MAX(IFERROR(MATCH(G54,ImpactScale,0),0),IFERROR(MATCH(H54,ImpactScale,0),0),IFERROR(MATCH(I54,ImpactScale,0),0),IFERROR(MATCH(J54,ImpactScale,0),0),IFERROR(MATCH(K54,ImpactScale,0),0),IFERROR(MATCH(L54,ImpactScale,0),0)),IF(F54="Yes",'Impact Criteria'!$C$24,IF(E54="Yes",'Impact Criteria'!$B$24,1)))),"-"))</f>
        <v/>
      </c>
      <c r="O54" s="14" t="n"/>
      <c r="P54" s="14" t="n"/>
      <c r="Q54" s="23" t="str">
        <f>IF(B54="","",IF(N54="-","-",IF(O54&lt;&gt;"",O54,N54)))</f>
        <v/>
      </c>
      <c r="R54" s="19" t="str">
        <f>IF(B54="","",IF(NOT(AND(M54=6,E54&lt;&gt;"",F54&lt;&gt;"")),"Incomplete - "&amp;IF(E54&amp;F54="","answer personal data questions; ","")&amp;M54&amp;" of 6 dimensions rated",IF(O54="","Classified",IF(AND(MATCH(O54,LevelNames,0)&lt;MATCH(N54,LevelNames,0),P54=""),"Check - downgrade needs justification","Classified (owner override)"))))</f>
        <v/>
      </c>
      <c r="S54" s="19" t="str">
        <f>IF(OR(Q54="",Q54="-"),"",INDEX('Handling Rules'!$B$10:$E$10,MATCH(Q54,LevelNames,0)))</f>
        <v/>
      </c>
      <c r="T54" t="b">
        <f>LEFT(A54,9)="[EXAMPLE]"</f>
        <v>0</v>
      </c>
    </row>
    <row r="55" ht="30" customHeight="1">
      <c r="A55" s="14" t="n"/>
      <c r="B55" s="14" t="n"/>
      <c r="C55" s="14" t="n"/>
      <c r="D55" s="14" t="n"/>
      <c r="E55" s="14" t="n"/>
      <c r="F55" s="14" t="n"/>
      <c r="G55" s="14" t="n"/>
      <c r="H55" s="14" t="n"/>
      <c r="I55" s="14" t="n"/>
      <c r="J55" s="14" t="n"/>
      <c r="K55" s="14" t="n"/>
      <c r="L55" s="14" t="n"/>
      <c r="M55" s="13" t="str">
        <f>IF(B55="","",COUNTIF(G55:L55,"?*"))</f>
        <v/>
      </c>
      <c r="N55" s="19" t="str">
        <f>IF(B55="","",IF(AND(M55=6,E55&lt;&gt;"",F55&lt;&gt;""),INDEX(LevelNames,MAX(MAX(IFERROR(MATCH(G55,ImpactScale,0),0),IFERROR(MATCH(H55,ImpactScale,0),0),IFERROR(MATCH(I55,ImpactScale,0),0),IFERROR(MATCH(J55,ImpactScale,0),0),IFERROR(MATCH(K55,ImpactScale,0),0),IFERROR(MATCH(L55,ImpactScale,0),0)),IF(F55="Yes",'Impact Criteria'!$C$24,IF(E55="Yes",'Impact Criteria'!$B$24,1)))),"-"))</f>
        <v/>
      </c>
      <c r="O55" s="14" t="n"/>
      <c r="P55" s="14" t="n"/>
      <c r="Q55" s="23" t="str">
        <f>IF(B55="","",IF(N55="-","-",IF(O55&lt;&gt;"",O55,N55)))</f>
        <v/>
      </c>
      <c r="R55" s="19" t="str">
        <f>IF(B55="","",IF(NOT(AND(M55=6,E55&lt;&gt;"",F55&lt;&gt;"")),"Incomplete - "&amp;IF(E55&amp;F55="","answer personal data questions; ","")&amp;M55&amp;" of 6 dimensions rated",IF(O55="","Classified",IF(AND(MATCH(O55,LevelNames,0)&lt;MATCH(N55,LevelNames,0),P55=""),"Check - downgrade needs justification","Classified (owner override)"))))</f>
        <v/>
      </c>
      <c r="S55" s="19" t="str">
        <f>IF(OR(Q55="",Q55="-"),"",INDEX('Handling Rules'!$B$10:$E$10,MATCH(Q55,LevelNames,0)))</f>
        <v/>
      </c>
      <c r="T55" t="b">
        <f>LEFT(A55,9)="[EXAMPLE]"</f>
        <v>0</v>
      </c>
    </row>
    <row r="56" ht="30" customHeight="1">
      <c r="A56" s="14" t="n"/>
      <c r="B56" s="14" t="n"/>
      <c r="C56" s="14" t="n"/>
      <c r="D56" s="14" t="n"/>
      <c r="E56" s="14" t="n"/>
      <c r="F56" s="14" t="n"/>
      <c r="G56" s="14" t="n"/>
      <c r="H56" s="14" t="n"/>
      <c r="I56" s="14" t="n"/>
      <c r="J56" s="14" t="n"/>
      <c r="K56" s="14" t="n"/>
      <c r="L56" s="14" t="n"/>
      <c r="M56" s="13" t="str">
        <f>IF(B56="","",COUNTIF(G56:L56,"?*"))</f>
        <v/>
      </c>
      <c r="N56" s="19" t="str">
        <f>IF(B56="","",IF(AND(M56=6,E56&lt;&gt;"",F56&lt;&gt;""),INDEX(LevelNames,MAX(MAX(IFERROR(MATCH(G56,ImpactScale,0),0),IFERROR(MATCH(H56,ImpactScale,0),0),IFERROR(MATCH(I56,ImpactScale,0),0),IFERROR(MATCH(J56,ImpactScale,0),0),IFERROR(MATCH(K56,ImpactScale,0),0),IFERROR(MATCH(L56,ImpactScale,0),0)),IF(F56="Yes",'Impact Criteria'!$C$24,IF(E56="Yes",'Impact Criteria'!$B$24,1)))),"-"))</f>
        <v/>
      </c>
      <c r="O56" s="14" t="n"/>
      <c r="P56" s="14" t="n"/>
      <c r="Q56" s="23" t="str">
        <f>IF(B56="","",IF(N56="-","-",IF(O56&lt;&gt;"",O56,N56)))</f>
        <v/>
      </c>
      <c r="R56" s="19" t="str">
        <f>IF(B56="","",IF(NOT(AND(M56=6,E56&lt;&gt;"",F56&lt;&gt;"")),"Incomplete - "&amp;IF(E56&amp;F56="","answer personal data questions; ","")&amp;M56&amp;" of 6 dimensions rated",IF(O56="","Classified",IF(AND(MATCH(O56,LevelNames,0)&lt;MATCH(N56,LevelNames,0),P56=""),"Check - downgrade needs justification","Classified (owner override)"))))</f>
        <v/>
      </c>
      <c r="S56" s="19" t="str">
        <f>IF(OR(Q56="",Q56="-"),"",INDEX('Handling Rules'!$B$10:$E$10,MATCH(Q56,LevelNames,0)))</f>
        <v/>
      </c>
      <c r="T56" t="b">
        <f>LEFT(A56,9)="[EXAMPLE]"</f>
        <v>0</v>
      </c>
    </row>
    <row r="57" ht="30" customHeight="1">
      <c r="A57" s="14" t="n"/>
      <c r="B57" s="14" t="n"/>
      <c r="C57" s="14" t="n"/>
      <c r="D57" s="14" t="n"/>
      <c r="E57" s="14" t="n"/>
      <c r="F57" s="14" t="n"/>
      <c r="G57" s="14" t="n"/>
      <c r="H57" s="14" t="n"/>
      <c r="I57" s="14" t="n"/>
      <c r="J57" s="14" t="n"/>
      <c r="K57" s="14" t="n"/>
      <c r="L57" s="14" t="n"/>
      <c r="M57" s="13" t="str">
        <f>IF(B57="","",COUNTIF(G57:L57,"?*"))</f>
        <v/>
      </c>
      <c r="N57" s="19" t="str">
        <f>IF(B57="","",IF(AND(M57=6,E57&lt;&gt;"",F57&lt;&gt;""),INDEX(LevelNames,MAX(MAX(IFERROR(MATCH(G57,ImpactScale,0),0),IFERROR(MATCH(H57,ImpactScale,0),0),IFERROR(MATCH(I57,ImpactScale,0),0),IFERROR(MATCH(J57,ImpactScale,0),0),IFERROR(MATCH(K57,ImpactScale,0),0),IFERROR(MATCH(L57,ImpactScale,0),0)),IF(F57="Yes",'Impact Criteria'!$C$24,IF(E57="Yes",'Impact Criteria'!$B$24,1)))),"-"))</f>
        <v/>
      </c>
      <c r="O57" s="14" t="n"/>
      <c r="P57" s="14" t="n"/>
      <c r="Q57" s="23" t="str">
        <f>IF(B57="","",IF(N57="-","-",IF(O57&lt;&gt;"",O57,N57)))</f>
        <v/>
      </c>
      <c r="R57" s="19" t="str">
        <f>IF(B57="","",IF(NOT(AND(M57=6,E57&lt;&gt;"",F57&lt;&gt;"")),"Incomplete - "&amp;IF(E57&amp;F57="","answer personal data questions; ","")&amp;M57&amp;" of 6 dimensions rated",IF(O57="","Classified",IF(AND(MATCH(O57,LevelNames,0)&lt;MATCH(N57,LevelNames,0),P57=""),"Check - downgrade needs justification","Classified (owner override)"))))</f>
        <v/>
      </c>
      <c r="S57" s="19" t="str">
        <f>IF(OR(Q57="",Q57="-"),"",INDEX('Handling Rules'!$B$10:$E$10,MATCH(Q57,LevelNames,0)))</f>
        <v/>
      </c>
      <c r="T57" t="b">
        <f>LEFT(A57,9)="[EXAMPLE]"</f>
        <v>0</v>
      </c>
    </row>
    <row r="58" ht="30" customHeight="1">
      <c r="A58" s="14" t="n"/>
      <c r="B58" s="14" t="n"/>
      <c r="C58" s="14" t="n"/>
      <c r="D58" s="14" t="n"/>
      <c r="E58" s="14" t="n"/>
      <c r="F58" s="14" t="n"/>
      <c r="G58" s="14" t="n"/>
      <c r="H58" s="14" t="n"/>
      <c r="I58" s="14" t="n"/>
      <c r="J58" s="14" t="n"/>
      <c r="K58" s="14" t="n"/>
      <c r="L58" s="14" t="n"/>
      <c r="M58" s="13" t="str">
        <f>IF(B58="","",COUNTIF(G58:L58,"?*"))</f>
        <v/>
      </c>
      <c r="N58" s="19" t="str">
        <f>IF(B58="","",IF(AND(M58=6,E58&lt;&gt;"",F58&lt;&gt;""),INDEX(LevelNames,MAX(MAX(IFERROR(MATCH(G58,ImpactScale,0),0),IFERROR(MATCH(H58,ImpactScale,0),0),IFERROR(MATCH(I58,ImpactScale,0),0),IFERROR(MATCH(J58,ImpactScale,0),0),IFERROR(MATCH(K58,ImpactScale,0),0),IFERROR(MATCH(L58,ImpactScale,0),0)),IF(F58="Yes",'Impact Criteria'!$C$24,IF(E58="Yes",'Impact Criteria'!$B$24,1)))),"-"))</f>
        <v/>
      </c>
      <c r="O58" s="14" t="n"/>
      <c r="P58" s="14" t="n"/>
      <c r="Q58" s="23" t="str">
        <f>IF(B58="","",IF(N58="-","-",IF(O58&lt;&gt;"",O58,N58)))</f>
        <v/>
      </c>
      <c r="R58" s="19" t="str">
        <f>IF(B58="","",IF(NOT(AND(M58=6,E58&lt;&gt;"",F58&lt;&gt;"")),"Incomplete - "&amp;IF(E58&amp;F58="","answer personal data questions; ","")&amp;M58&amp;" of 6 dimensions rated",IF(O58="","Classified",IF(AND(MATCH(O58,LevelNames,0)&lt;MATCH(N58,LevelNames,0),P58=""),"Check - downgrade needs justification","Classified (owner override)"))))</f>
        <v/>
      </c>
      <c r="S58" s="19" t="str">
        <f>IF(OR(Q58="",Q58="-"),"",INDEX('Handling Rules'!$B$10:$E$10,MATCH(Q58,LevelNames,0)))</f>
        <v/>
      </c>
      <c r="T58" t="b">
        <f>LEFT(A58,9)="[EXAMPLE]"</f>
        <v>0</v>
      </c>
    </row>
    <row r="59" ht="30" customHeight="1">
      <c r="A59" s="14" t="n"/>
      <c r="B59" s="14" t="n"/>
      <c r="C59" s="14" t="n"/>
      <c r="D59" s="14" t="n"/>
      <c r="E59" s="14" t="n"/>
      <c r="F59" s="14" t="n"/>
      <c r="G59" s="14" t="n"/>
      <c r="H59" s="14" t="n"/>
      <c r="I59" s="14" t="n"/>
      <c r="J59" s="14" t="n"/>
      <c r="K59" s="14" t="n"/>
      <c r="L59" s="14" t="n"/>
      <c r="M59" s="13" t="str">
        <f>IF(B59="","",COUNTIF(G59:L59,"?*"))</f>
        <v/>
      </c>
      <c r="N59" s="19" t="str">
        <f>IF(B59="","",IF(AND(M59=6,E59&lt;&gt;"",F59&lt;&gt;""),INDEX(LevelNames,MAX(MAX(IFERROR(MATCH(G59,ImpactScale,0),0),IFERROR(MATCH(H59,ImpactScale,0),0),IFERROR(MATCH(I59,ImpactScale,0),0),IFERROR(MATCH(J59,ImpactScale,0),0),IFERROR(MATCH(K59,ImpactScale,0),0),IFERROR(MATCH(L59,ImpactScale,0),0)),IF(F59="Yes",'Impact Criteria'!$C$24,IF(E59="Yes",'Impact Criteria'!$B$24,1)))),"-"))</f>
        <v/>
      </c>
      <c r="O59" s="14" t="n"/>
      <c r="P59" s="14" t="n"/>
      <c r="Q59" s="23" t="str">
        <f>IF(B59="","",IF(N59="-","-",IF(O59&lt;&gt;"",O59,N59)))</f>
        <v/>
      </c>
      <c r="R59" s="19" t="str">
        <f>IF(B59="","",IF(NOT(AND(M59=6,E59&lt;&gt;"",F59&lt;&gt;"")),"Incomplete - "&amp;IF(E59&amp;F59="","answer personal data questions; ","")&amp;M59&amp;" of 6 dimensions rated",IF(O59="","Classified",IF(AND(MATCH(O59,LevelNames,0)&lt;MATCH(N59,LevelNames,0),P59=""),"Check - downgrade needs justification","Classified (owner override)"))))</f>
        <v/>
      </c>
      <c r="S59" s="19" t="str">
        <f>IF(OR(Q59="",Q59="-"),"",INDEX('Handling Rules'!$B$10:$E$10,MATCH(Q59,LevelNames,0)))</f>
        <v/>
      </c>
      <c r="T59" t="b">
        <f>LEFT(A59,9)="[EXAMPLE]"</f>
        <v>0</v>
      </c>
    </row>
    <row r="60" ht="30" customHeight="1">
      <c r="A60" s="14" t="n"/>
      <c r="B60" s="14" t="n"/>
      <c r="C60" s="14" t="n"/>
      <c r="D60" s="14" t="n"/>
      <c r="E60" s="14" t="n"/>
      <c r="F60" s="14" t="n"/>
      <c r="G60" s="14" t="n"/>
      <c r="H60" s="14" t="n"/>
      <c r="I60" s="14" t="n"/>
      <c r="J60" s="14" t="n"/>
      <c r="K60" s="14" t="n"/>
      <c r="L60" s="14" t="n"/>
      <c r="M60" s="13" t="str">
        <f>IF(B60="","",COUNTIF(G60:L60,"?*"))</f>
        <v/>
      </c>
      <c r="N60" s="19" t="str">
        <f>IF(B60="","",IF(AND(M60=6,E60&lt;&gt;"",F60&lt;&gt;""),INDEX(LevelNames,MAX(MAX(IFERROR(MATCH(G60,ImpactScale,0),0),IFERROR(MATCH(H60,ImpactScale,0),0),IFERROR(MATCH(I60,ImpactScale,0),0),IFERROR(MATCH(J60,ImpactScale,0),0),IFERROR(MATCH(K60,ImpactScale,0),0),IFERROR(MATCH(L60,ImpactScale,0),0)),IF(F60="Yes",'Impact Criteria'!$C$24,IF(E60="Yes",'Impact Criteria'!$B$24,1)))),"-"))</f>
        <v/>
      </c>
      <c r="O60" s="14" t="n"/>
      <c r="P60" s="14" t="n"/>
      <c r="Q60" s="23" t="str">
        <f>IF(B60="","",IF(N60="-","-",IF(O60&lt;&gt;"",O60,N60)))</f>
        <v/>
      </c>
      <c r="R60" s="19" t="str">
        <f>IF(B60="","",IF(NOT(AND(M60=6,E60&lt;&gt;"",F60&lt;&gt;"")),"Incomplete - "&amp;IF(E60&amp;F60="","answer personal data questions; ","")&amp;M60&amp;" of 6 dimensions rated",IF(O60="","Classified",IF(AND(MATCH(O60,LevelNames,0)&lt;MATCH(N60,LevelNames,0),P60=""),"Check - downgrade needs justification","Classified (owner override)"))))</f>
        <v/>
      </c>
      <c r="S60" s="19" t="str">
        <f>IF(OR(Q60="",Q60="-"),"",INDEX('Handling Rules'!$B$10:$E$10,MATCH(Q60,LevelNames,0)))</f>
        <v/>
      </c>
      <c r="T60" t="b">
        <f>LEFT(A60,9)="[EXAMPLE]"</f>
        <v>0</v>
      </c>
    </row>
    <row r="61" ht="30" customHeight="1">
      <c r="A61" s="14" t="n"/>
      <c r="B61" s="14" t="n"/>
      <c r="C61" s="14" t="n"/>
      <c r="D61" s="14" t="n"/>
      <c r="E61" s="14" t="n"/>
      <c r="F61" s="14" t="n"/>
      <c r="G61" s="14" t="n"/>
      <c r="H61" s="14" t="n"/>
      <c r="I61" s="14" t="n"/>
      <c r="J61" s="14" t="n"/>
      <c r="K61" s="14" t="n"/>
      <c r="L61" s="14" t="n"/>
      <c r="M61" s="13" t="str">
        <f>IF(B61="","",COUNTIF(G61:L61,"?*"))</f>
        <v/>
      </c>
      <c r="N61" s="19" t="str">
        <f>IF(B61="","",IF(AND(M61=6,E61&lt;&gt;"",F61&lt;&gt;""),INDEX(LevelNames,MAX(MAX(IFERROR(MATCH(G61,ImpactScale,0),0),IFERROR(MATCH(H61,ImpactScale,0),0),IFERROR(MATCH(I61,ImpactScale,0),0),IFERROR(MATCH(J61,ImpactScale,0),0),IFERROR(MATCH(K61,ImpactScale,0),0),IFERROR(MATCH(L61,ImpactScale,0),0)),IF(F61="Yes",'Impact Criteria'!$C$24,IF(E61="Yes",'Impact Criteria'!$B$24,1)))),"-"))</f>
        <v/>
      </c>
      <c r="O61" s="14" t="n"/>
      <c r="P61" s="14" t="n"/>
      <c r="Q61" s="23" t="str">
        <f>IF(B61="","",IF(N61="-","-",IF(O61&lt;&gt;"",O61,N61)))</f>
        <v/>
      </c>
      <c r="R61" s="19" t="str">
        <f>IF(B61="","",IF(NOT(AND(M61=6,E61&lt;&gt;"",F61&lt;&gt;"")),"Incomplete - "&amp;IF(E61&amp;F61="","answer personal data questions; ","")&amp;M61&amp;" of 6 dimensions rated",IF(O61="","Classified",IF(AND(MATCH(O61,LevelNames,0)&lt;MATCH(N61,LevelNames,0),P61=""),"Check - downgrade needs justification","Classified (owner override)"))))</f>
        <v/>
      </c>
      <c r="S61" s="19" t="str">
        <f>IF(OR(Q61="",Q61="-"),"",INDEX('Handling Rules'!$B$10:$E$10,MATCH(Q61,LevelNames,0)))</f>
        <v/>
      </c>
      <c r="T61" t="b">
        <f>LEFT(A61,9)="[EXAMPLE]"</f>
        <v>0</v>
      </c>
    </row>
    <row r="62" ht="30" customHeight="1">
      <c r="A62" s="14" t="n"/>
      <c r="B62" s="14" t="n"/>
      <c r="C62" s="14" t="n"/>
      <c r="D62" s="14" t="n"/>
      <c r="E62" s="14" t="n"/>
      <c r="F62" s="14" t="n"/>
      <c r="G62" s="14" t="n"/>
      <c r="H62" s="14" t="n"/>
      <c r="I62" s="14" t="n"/>
      <c r="J62" s="14" t="n"/>
      <c r="K62" s="14" t="n"/>
      <c r="L62" s="14" t="n"/>
      <c r="M62" s="13" t="str">
        <f>IF(B62="","",COUNTIF(G62:L62,"?*"))</f>
        <v/>
      </c>
      <c r="N62" s="19" t="str">
        <f>IF(B62="","",IF(AND(M62=6,E62&lt;&gt;"",F62&lt;&gt;""),INDEX(LevelNames,MAX(MAX(IFERROR(MATCH(G62,ImpactScale,0),0),IFERROR(MATCH(H62,ImpactScale,0),0),IFERROR(MATCH(I62,ImpactScale,0),0),IFERROR(MATCH(J62,ImpactScale,0),0),IFERROR(MATCH(K62,ImpactScale,0),0),IFERROR(MATCH(L62,ImpactScale,0),0)),IF(F62="Yes",'Impact Criteria'!$C$24,IF(E62="Yes",'Impact Criteria'!$B$24,1)))),"-"))</f>
        <v/>
      </c>
      <c r="O62" s="14" t="n"/>
      <c r="P62" s="14" t="n"/>
      <c r="Q62" s="23" t="str">
        <f>IF(B62="","",IF(N62="-","-",IF(O62&lt;&gt;"",O62,N62)))</f>
        <v/>
      </c>
      <c r="R62" s="19" t="str">
        <f>IF(B62="","",IF(NOT(AND(M62=6,E62&lt;&gt;"",F62&lt;&gt;"")),"Incomplete - "&amp;IF(E62&amp;F62="","answer personal data questions; ","")&amp;M62&amp;" of 6 dimensions rated",IF(O62="","Classified",IF(AND(MATCH(O62,LevelNames,0)&lt;MATCH(N62,LevelNames,0),P62=""),"Check - downgrade needs justification","Classified (owner override)"))))</f>
        <v/>
      </c>
      <c r="S62" s="19" t="str">
        <f>IF(OR(Q62="",Q62="-"),"",INDEX('Handling Rules'!$B$10:$E$10,MATCH(Q62,LevelNames,0)))</f>
        <v/>
      </c>
      <c r="T62" t="b">
        <f>LEFT(A62,9)="[EXAMPLE]"</f>
        <v>0</v>
      </c>
    </row>
    <row r="63" ht="30" customHeight="1">
      <c r="A63" s="14" t="n"/>
      <c r="B63" s="14" t="n"/>
      <c r="C63" s="14" t="n"/>
      <c r="D63" s="14" t="n"/>
      <c r="E63" s="14" t="n"/>
      <c r="F63" s="14" t="n"/>
      <c r="G63" s="14" t="n"/>
      <c r="H63" s="14" t="n"/>
      <c r="I63" s="14" t="n"/>
      <c r="J63" s="14" t="n"/>
      <c r="K63" s="14" t="n"/>
      <c r="L63" s="14" t="n"/>
      <c r="M63" s="13" t="str">
        <f>IF(B63="","",COUNTIF(G63:L63,"?*"))</f>
        <v/>
      </c>
      <c r="N63" s="19" t="str">
        <f>IF(B63="","",IF(AND(M63=6,E63&lt;&gt;"",F63&lt;&gt;""),INDEX(LevelNames,MAX(MAX(IFERROR(MATCH(G63,ImpactScale,0),0),IFERROR(MATCH(H63,ImpactScale,0),0),IFERROR(MATCH(I63,ImpactScale,0),0),IFERROR(MATCH(J63,ImpactScale,0),0),IFERROR(MATCH(K63,ImpactScale,0),0),IFERROR(MATCH(L63,ImpactScale,0),0)),IF(F63="Yes",'Impact Criteria'!$C$24,IF(E63="Yes",'Impact Criteria'!$B$24,1)))),"-"))</f>
        <v/>
      </c>
      <c r="O63" s="14" t="n"/>
      <c r="P63" s="14" t="n"/>
      <c r="Q63" s="23" t="str">
        <f>IF(B63="","",IF(N63="-","-",IF(O63&lt;&gt;"",O63,N63)))</f>
        <v/>
      </c>
      <c r="R63" s="19" t="str">
        <f>IF(B63="","",IF(NOT(AND(M63=6,E63&lt;&gt;"",F63&lt;&gt;"")),"Incomplete - "&amp;IF(E63&amp;F63="","answer personal data questions; ","")&amp;M63&amp;" of 6 dimensions rated",IF(O63="","Classified",IF(AND(MATCH(O63,LevelNames,0)&lt;MATCH(N63,LevelNames,0),P63=""),"Check - downgrade needs justification","Classified (owner override)"))))</f>
        <v/>
      </c>
      <c r="S63" s="19" t="str">
        <f>IF(OR(Q63="",Q63="-"),"",INDEX('Handling Rules'!$B$10:$E$10,MATCH(Q63,LevelNames,0)))</f>
        <v/>
      </c>
      <c r="T63" t="b">
        <f>LEFT(A63,9)="[EXAMPLE]"</f>
        <v>0</v>
      </c>
    </row>
    <row r="64" ht="30" customHeight="1">
      <c r="A64" s="14" t="n"/>
      <c r="B64" s="14" t="n"/>
      <c r="C64" s="14" t="n"/>
      <c r="D64" s="14" t="n"/>
      <c r="E64" s="14" t="n"/>
      <c r="F64" s="14" t="n"/>
      <c r="G64" s="14" t="n"/>
      <c r="H64" s="14" t="n"/>
      <c r="I64" s="14" t="n"/>
      <c r="J64" s="14" t="n"/>
      <c r="K64" s="14" t="n"/>
      <c r="L64" s="14" t="n"/>
      <c r="M64" s="13" t="str">
        <f>IF(B64="","",COUNTIF(G64:L64,"?*"))</f>
        <v/>
      </c>
      <c r="N64" s="19" t="str">
        <f>IF(B64="","",IF(AND(M64=6,E64&lt;&gt;"",F64&lt;&gt;""),INDEX(LevelNames,MAX(MAX(IFERROR(MATCH(G64,ImpactScale,0),0),IFERROR(MATCH(H64,ImpactScale,0),0),IFERROR(MATCH(I64,ImpactScale,0),0),IFERROR(MATCH(J64,ImpactScale,0),0),IFERROR(MATCH(K64,ImpactScale,0),0),IFERROR(MATCH(L64,ImpactScale,0),0)),IF(F64="Yes",'Impact Criteria'!$C$24,IF(E64="Yes",'Impact Criteria'!$B$24,1)))),"-"))</f>
        <v/>
      </c>
      <c r="O64" s="14" t="n"/>
      <c r="P64" s="14" t="n"/>
      <c r="Q64" s="23" t="str">
        <f>IF(B64="","",IF(N64="-","-",IF(O64&lt;&gt;"",O64,N64)))</f>
        <v/>
      </c>
      <c r="R64" s="19" t="str">
        <f>IF(B64="","",IF(NOT(AND(M64=6,E64&lt;&gt;"",F64&lt;&gt;"")),"Incomplete - "&amp;IF(E64&amp;F64="","answer personal data questions; ","")&amp;M64&amp;" of 6 dimensions rated",IF(O64="","Classified",IF(AND(MATCH(O64,LevelNames,0)&lt;MATCH(N64,LevelNames,0),P64=""),"Check - downgrade needs justification","Classified (owner override)"))))</f>
        <v/>
      </c>
      <c r="S64" s="19" t="str">
        <f>IF(OR(Q64="",Q64="-"),"",INDEX('Handling Rules'!$B$10:$E$10,MATCH(Q64,LevelNames,0)))</f>
        <v/>
      </c>
      <c r="T64" t="b">
        <f>LEFT(A64,9)="[EXAMPLE]"</f>
        <v>0</v>
      </c>
    </row>
    <row r="65" ht="30" customHeight="1">
      <c r="A65" s="14" t="n"/>
      <c r="B65" s="14" t="n"/>
      <c r="C65" s="14" t="n"/>
      <c r="D65" s="14" t="n"/>
      <c r="E65" s="14" t="n"/>
      <c r="F65" s="14" t="n"/>
      <c r="G65" s="14" t="n"/>
      <c r="H65" s="14" t="n"/>
      <c r="I65" s="14" t="n"/>
      <c r="J65" s="14" t="n"/>
      <c r="K65" s="14" t="n"/>
      <c r="L65" s="14" t="n"/>
      <c r="M65" s="13" t="str">
        <f>IF(B65="","",COUNTIF(G65:L65,"?*"))</f>
        <v/>
      </c>
      <c r="N65" s="19" t="str">
        <f>IF(B65="","",IF(AND(M65=6,E65&lt;&gt;"",F65&lt;&gt;""),INDEX(LevelNames,MAX(MAX(IFERROR(MATCH(G65,ImpactScale,0),0),IFERROR(MATCH(H65,ImpactScale,0),0),IFERROR(MATCH(I65,ImpactScale,0),0),IFERROR(MATCH(J65,ImpactScale,0),0),IFERROR(MATCH(K65,ImpactScale,0),0),IFERROR(MATCH(L65,ImpactScale,0),0)),IF(F65="Yes",'Impact Criteria'!$C$24,IF(E65="Yes",'Impact Criteria'!$B$24,1)))),"-"))</f>
        <v/>
      </c>
      <c r="O65" s="14" t="n"/>
      <c r="P65" s="14" t="n"/>
      <c r="Q65" s="23" t="str">
        <f>IF(B65="","",IF(N65="-","-",IF(O65&lt;&gt;"",O65,N65)))</f>
        <v/>
      </c>
      <c r="R65" s="19" t="str">
        <f>IF(B65="","",IF(NOT(AND(M65=6,E65&lt;&gt;"",F65&lt;&gt;"")),"Incomplete - "&amp;IF(E65&amp;F65="","answer personal data questions; ","")&amp;M65&amp;" of 6 dimensions rated",IF(O65="","Classified",IF(AND(MATCH(O65,LevelNames,0)&lt;MATCH(N65,LevelNames,0),P65=""),"Check - downgrade needs justification","Classified (owner override)"))))</f>
        <v/>
      </c>
      <c r="S65" s="19" t="str">
        <f>IF(OR(Q65="",Q65="-"),"",INDEX('Handling Rules'!$B$10:$E$10,MATCH(Q65,LevelNames,0)))</f>
        <v/>
      </c>
      <c r="T65" t="b">
        <f>LEFT(A65,9)="[EXAMPLE]"</f>
        <v>0</v>
      </c>
    </row>
    <row r="66" ht="30" customHeight="1">
      <c r="A66" s="14" t="n"/>
      <c r="B66" s="14" t="n"/>
      <c r="C66" s="14" t="n"/>
      <c r="D66" s="14" t="n"/>
      <c r="E66" s="14" t="n"/>
      <c r="F66" s="14" t="n"/>
      <c r="G66" s="14" t="n"/>
      <c r="H66" s="14" t="n"/>
      <c r="I66" s="14" t="n"/>
      <c r="J66" s="14" t="n"/>
      <c r="K66" s="14" t="n"/>
      <c r="L66" s="14" t="n"/>
      <c r="M66" s="13" t="str">
        <f>IF(B66="","",COUNTIF(G66:L66,"?*"))</f>
        <v/>
      </c>
      <c r="N66" s="19" t="str">
        <f>IF(B66="","",IF(AND(M66=6,E66&lt;&gt;"",F66&lt;&gt;""),INDEX(LevelNames,MAX(MAX(IFERROR(MATCH(G66,ImpactScale,0),0),IFERROR(MATCH(H66,ImpactScale,0),0),IFERROR(MATCH(I66,ImpactScale,0),0),IFERROR(MATCH(J66,ImpactScale,0),0),IFERROR(MATCH(K66,ImpactScale,0),0),IFERROR(MATCH(L66,ImpactScale,0),0)),IF(F66="Yes",'Impact Criteria'!$C$24,IF(E66="Yes",'Impact Criteria'!$B$24,1)))),"-"))</f>
        <v/>
      </c>
      <c r="O66" s="14" t="n"/>
      <c r="P66" s="14" t="n"/>
      <c r="Q66" s="23" t="str">
        <f>IF(B66="","",IF(N66="-","-",IF(O66&lt;&gt;"",O66,N66)))</f>
        <v/>
      </c>
      <c r="R66" s="19" t="str">
        <f>IF(B66="","",IF(NOT(AND(M66=6,E66&lt;&gt;"",F66&lt;&gt;"")),"Incomplete - "&amp;IF(E66&amp;F66="","answer personal data questions; ","")&amp;M66&amp;" of 6 dimensions rated",IF(O66="","Classified",IF(AND(MATCH(O66,LevelNames,0)&lt;MATCH(N66,LevelNames,0),P66=""),"Check - downgrade needs justification","Classified (owner override)"))))</f>
        <v/>
      </c>
      <c r="S66" s="19" t="str">
        <f>IF(OR(Q66="",Q66="-"),"",INDEX('Handling Rules'!$B$10:$E$10,MATCH(Q66,LevelNames,0)))</f>
        <v/>
      </c>
      <c r="T66" t="b">
        <f>LEFT(A66,9)="[EXAMPLE]"</f>
        <v>0</v>
      </c>
    </row>
    <row r="67" ht="30" customHeight="1">
      <c r="A67" s="14" t="n"/>
      <c r="B67" s="14" t="n"/>
      <c r="C67" s="14" t="n"/>
      <c r="D67" s="14" t="n"/>
      <c r="E67" s="14" t="n"/>
      <c r="F67" s="14" t="n"/>
      <c r="G67" s="14" t="n"/>
      <c r="H67" s="14" t="n"/>
      <c r="I67" s="14" t="n"/>
      <c r="J67" s="14" t="n"/>
      <c r="K67" s="14" t="n"/>
      <c r="L67" s="14" t="n"/>
      <c r="M67" s="13" t="str">
        <f>IF(B67="","",COUNTIF(G67:L67,"?*"))</f>
        <v/>
      </c>
      <c r="N67" s="19" t="str">
        <f>IF(B67="","",IF(AND(M67=6,E67&lt;&gt;"",F67&lt;&gt;""),INDEX(LevelNames,MAX(MAX(IFERROR(MATCH(G67,ImpactScale,0),0),IFERROR(MATCH(H67,ImpactScale,0),0),IFERROR(MATCH(I67,ImpactScale,0),0),IFERROR(MATCH(J67,ImpactScale,0),0),IFERROR(MATCH(K67,ImpactScale,0),0),IFERROR(MATCH(L67,ImpactScale,0),0)),IF(F67="Yes",'Impact Criteria'!$C$24,IF(E67="Yes",'Impact Criteria'!$B$24,1)))),"-"))</f>
        <v/>
      </c>
      <c r="O67" s="14" t="n"/>
      <c r="P67" s="14" t="n"/>
      <c r="Q67" s="23" t="str">
        <f>IF(B67="","",IF(N67="-","-",IF(O67&lt;&gt;"",O67,N67)))</f>
        <v/>
      </c>
      <c r="R67" s="19" t="str">
        <f>IF(B67="","",IF(NOT(AND(M67=6,E67&lt;&gt;"",F67&lt;&gt;"")),"Incomplete - "&amp;IF(E67&amp;F67="","answer personal data questions; ","")&amp;M67&amp;" of 6 dimensions rated",IF(O67="","Classified",IF(AND(MATCH(O67,LevelNames,0)&lt;MATCH(N67,LevelNames,0),P67=""),"Check - downgrade needs justification","Classified (owner override)"))))</f>
        <v/>
      </c>
      <c r="S67" s="19" t="str">
        <f>IF(OR(Q67="",Q67="-"),"",INDEX('Handling Rules'!$B$10:$E$10,MATCH(Q67,LevelNames,0)))</f>
        <v/>
      </c>
      <c r="T67" t="b">
        <f>LEFT(A67,9)="[EXAMPLE]"</f>
        <v>0</v>
      </c>
    </row>
    <row r="68" ht="30" customHeight="1">
      <c r="A68" s="14" t="n"/>
      <c r="B68" s="14" t="n"/>
      <c r="C68" s="14" t="n"/>
      <c r="D68" s="14" t="n"/>
      <c r="E68" s="14" t="n"/>
      <c r="F68" s="14" t="n"/>
      <c r="G68" s="14" t="n"/>
      <c r="H68" s="14" t="n"/>
      <c r="I68" s="14" t="n"/>
      <c r="J68" s="14" t="n"/>
      <c r="K68" s="14" t="n"/>
      <c r="L68" s="14" t="n"/>
      <c r="M68" s="13" t="str">
        <f>IF(B68="","",COUNTIF(G68:L68,"?*"))</f>
        <v/>
      </c>
      <c r="N68" s="19" t="str">
        <f>IF(B68="","",IF(AND(M68=6,E68&lt;&gt;"",F68&lt;&gt;""),INDEX(LevelNames,MAX(MAX(IFERROR(MATCH(G68,ImpactScale,0),0),IFERROR(MATCH(H68,ImpactScale,0),0),IFERROR(MATCH(I68,ImpactScale,0),0),IFERROR(MATCH(J68,ImpactScale,0),0),IFERROR(MATCH(K68,ImpactScale,0),0),IFERROR(MATCH(L68,ImpactScale,0),0)),IF(F68="Yes",'Impact Criteria'!$C$24,IF(E68="Yes",'Impact Criteria'!$B$24,1)))),"-"))</f>
        <v/>
      </c>
      <c r="O68" s="14" t="n"/>
      <c r="P68" s="14" t="n"/>
      <c r="Q68" s="23" t="str">
        <f>IF(B68="","",IF(N68="-","-",IF(O68&lt;&gt;"",O68,N68)))</f>
        <v/>
      </c>
      <c r="R68" s="19" t="str">
        <f>IF(B68="","",IF(NOT(AND(M68=6,E68&lt;&gt;"",F68&lt;&gt;"")),"Incomplete - "&amp;IF(E68&amp;F68="","answer personal data questions; ","")&amp;M68&amp;" of 6 dimensions rated",IF(O68="","Classified",IF(AND(MATCH(O68,LevelNames,0)&lt;MATCH(N68,LevelNames,0),P68=""),"Check - downgrade needs justification","Classified (owner override)"))))</f>
        <v/>
      </c>
      <c r="S68" s="19" t="str">
        <f>IF(OR(Q68="",Q68="-"),"",INDEX('Handling Rules'!$B$10:$E$10,MATCH(Q68,LevelNames,0)))</f>
        <v/>
      </c>
      <c r="T68" t="b">
        <f>LEFT(A68,9)="[EXAMPLE]"</f>
        <v>0</v>
      </c>
    </row>
    <row r="69" ht="30" customHeight="1">
      <c r="A69" s="14" t="n"/>
      <c r="B69" s="14" t="n"/>
      <c r="C69" s="14" t="n"/>
      <c r="D69" s="14" t="n"/>
      <c r="E69" s="14" t="n"/>
      <c r="F69" s="14" t="n"/>
      <c r="G69" s="14" t="n"/>
      <c r="H69" s="14" t="n"/>
      <c r="I69" s="14" t="n"/>
      <c r="J69" s="14" t="n"/>
      <c r="K69" s="14" t="n"/>
      <c r="L69" s="14" t="n"/>
      <c r="M69" s="13" t="str">
        <f>IF(B69="","",COUNTIF(G69:L69,"?*"))</f>
        <v/>
      </c>
      <c r="N69" s="19" t="str">
        <f>IF(B69="","",IF(AND(M69=6,E69&lt;&gt;"",F69&lt;&gt;""),INDEX(LevelNames,MAX(MAX(IFERROR(MATCH(G69,ImpactScale,0),0),IFERROR(MATCH(H69,ImpactScale,0),0),IFERROR(MATCH(I69,ImpactScale,0),0),IFERROR(MATCH(J69,ImpactScale,0),0),IFERROR(MATCH(K69,ImpactScale,0),0),IFERROR(MATCH(L69,ImpactScale,0),0)),IF(F69="Yes",'Impact Criteria'!$C$24,IF(E69="Yes",'Impact Criteria'!$B$24,1)))),"-"))</f>
        <v/>
      </c>
      <c r="O69" s="14" t="n"/>
      <c r="P69" s="14" t="n"/>
      <c r="Q69" s="23" t="str">
        <f>IF(B69="","",IF(N69="-","-",IF(O69&lt;&gt;"",O69,N69)))</f>
        <v/>
      </c>
      <c r="R69" s="19" t="str">
        <f>IF(B69="","",IF(NOT(AND(M69=6,E69&lt;&gt;"",F69&lt;&gt;"")),"Incomplete - "&amp;IF(E69&amp;F69="","answer personal data questions; ","")&amp;M69&amp;" of 6 dimensions rated",IF(O69="","Classified",IF(AND(MATCH(O69,LevelNames,0)&lt;MATCH(N69,LevelNames,0),P69=""),"Check - downgrade needs justification","Classified (owner override)"))))</f>
        <v/>
      </c>
      <c r="S69" s="19" t="str">
        <f>IF(OR(Q69="",Q69="-"),"",INDEX('Handling Rules'!$B$10:$E$10,MATCH(Q69,LevelNames,0)))</f>
        <v/>
      </c>
      <c r="T69" t="b">
        <f>LEFT(A69,9)="[EXAMPLE]"</f>
        <v>0</v>
      </c>
    </row>
    <row r="70" ht="30" customHeight="1">
      <c r="A70" s="14" t="n"/>
      <c r="B70" s="14" t="n"/>
      <c r="C70" s="14" t="n"/>
      <c r="D70" s="14" t="n"/>
      <c r="E70" s="14" t="n"/>
      <c r="F70" s="14" t="n"/>
      <c r="G70" s="14" t="n"/>
      <c r="H70" s="14" t="n"/>
      <c r="I70" s="14" t="n"/>
      <c r="J70" s="14" t="n"/>
      <c r="K70" s="14" t="n"/>
      <c r="L70" s="14" t="n"/>
      <c r="M70" s="13" t="str">
        <f>IF(B70="","",COUNTIF(G70:L70,"?*"))</f>
        <v/>
      </c>
      <c r="N70" s="19" t="str">
        <f>IF(B70="","",IF(AND(M70=6,E70&lt;&gt;"",F70&lt;&gt;""),INDEX(LevelNames,MAX(MAX(IFERROR(MATCH(G70,ImpactScale,0),0),IFERROR(MATCH(H70,ImpactScale,0),0),IFERROR(MATCH(I70,ImpactScale,0),0),IFERROR(MATCH(J70,ImpactScale,0),0),IFERROR(MATCH(K70,ImpactScale,0),0),IFERROR(MATCH(L70,ImpactScale,0),0)),IF(F70="Yes",'Impact Criteria'!$C$24,IF(E70="Yes",'Impact Criteria'!$B$24,1)))),"-"))</f>
        <v/>
      </c>
      <c r="O70" s="14" t="n"/>
      <c r="P70" s="14" t="n"/>
      <c r="Q70" s="23" t="str">
        <f>IF(B70="","",IF(N70="-","-",IF(O70&lt;&gt;"",O70,N70)))</f>
        <v/>
      </c>
      <c r="R70" s="19" t="str">
        <f>IF(B70="","",IF(NOT(AND(M70=6,E70&lt;&gt;"",F70&lt;&gt;"")),"Incomplete - "&amp;IF(E70&amp;F70="","answer personal data questions; ","")&amp;M70&amp;" of 6 dimensions rated",IF(O70="","Classified",IF(AND(MATCH(O70,LevelNames,0)&lt;MATCH(N70,LevelNames,0),P70=""),"Check - downgrade needs justification","Classified (owner override)"))))</f>
        <v/>
      </c>
      <c r="S70" s="19" t="str">
        <f>IF(OR(Q70="",Q70="-"),"",INDEX('Handling Rules'!$B$10:$E$10,MATCH(Q70,LevelNames,0)))</f>
        <v/>
      </c>
      <c r="T70" t="b">
        <f>LEFT(A70,9)="[EXAMPLE]"</f>
        <v>0</v>
      </c>
    </row>
    <row r="71" ht="30" customHeight="1">
      <c r="A71" s="14" t="n"/>
      <c r="B71" s="14" t="n"/>
      <c r="C71" s="14" t="n"/>
      <c r="D71" s="14" t="n"/>
      <c r="E71" s="14" t="n"/>
      <c r="F71" s="14" t="n"/>
      <c r="G71" s="14" t="n"/>
      <c r="H71" s="14" t="n"/>
      <c r="I71" s="14" t="n"/>
      <c r="J71" s="14" t="n"/>
      <c r="K71" s="14" t="n"/>
      <c r="L71" s="14" t="n"/>
      <c r="M71" s="13" t="str">
        <f>IF(B71="","",COUNTIF(G71:L71,"?*"))</f>
        <v/>
      </c>
      <c r="N71" s="19" t="str">
        <f>IF(B71="","",IF(AND(M71=6,E71&lt;&gt;"",F71&lt;&gt;""),INDEX(LevelNames,MAX(MAX(IFERROR(MATCH(G71,ImpactScale,0),0),IFERROR(MATCH(H71,ImpactScale,0),0),IFERROR(MATCH(I71,ImpactScale,0),0),IFERROR(MATCH(J71,ImpactScale,0),0),IFERROR(MATCH(K71,ImpactScale,0),0),IFERROR(MATCH(L71,ImpactScale,0),0)),IF(F71="Yes",'Impact Criteria'!$C$24,IF(E71="Yes",'Impact Criteria'!$B$24,1)))),"-"))</f>
        <v/>
      </c>
      <c r="O71" s="14" t="n"/>
      <c r="P71" s="14" t="n"/>
      <c r="Q71" s="23" t="str">
        <f>IF(B71="","",IF(N71="-","-",IF(O71&lt;&gt;"",O71,N71)))</f>
        <v/>
      </c>
      <c r="R71" s="19" t="str">
        <f>IF(B71="","",IF(NOT(AND(M71=6,E71&lt;&gt;"",F71&lt;&gt;"")),"Incomplete - "&amp;IF(E71&amp;F71="","answer personal data questions; ","")&amp;M71&amp;" of 6 dimensions rated",IF(O71="","Classified",IF(AND(MATCH(O71,LevelNames,0)&lt;MATCH(N71,LevelNames,0),P71=""),"Check - downgrade needs justification","Classified (owner override)"))))</f>
        <v/>
      </c>
      <c r="S71" s="19" t="str">
        <f>IF(OR(Q71="",Q71="-"),"",INDEX('Handling Rules'!$B$10:$E$10,MATCH(Q71,LevelNames,0)))</f>
        <v/>
      </c>
      <c r="T71" t="b">
        <f>LEFT(A71,9)="[EXAMPLE]"</f>
        <v>0</v>
      </c>
    </row>
    <row r="72" ht="30" customHeight="1">
      <c r="A72" s="14" t="n"/>
      <c r="B72" s="14" t="n"/>
      <c r="C72" s="14" t="n"/>
      <c r="D72" s="14" t="n"/>
      <c r="E72" s="14" t="n"/>
      <c r="F72" s="14" t="n"/>
      <c r="G72" s="14" t="n"/>
      <c r="H72" s="14" t="n"/>
      <c r="I72" s="14" t="n"/>
      <c r="J72" s="14" t="n"/>
      <c r="K72" s="14" t="n"/>
      <c r="L72" s="14" t="n"/>
      <c r="M72" s="13" t="str">
        <f>IF(B72="","",COUNTIF(G72:L72,"?*"))</f>
        <v/>
      </c>
      <c r="N72" s="19" t="str">
        <f>IF(B72="","",IF(AND(M72=6,E72&lt;&gt;"",F72&lt;&gt;""),INDEX(LevelNames,MAX(MAX(IFERROR(MATCH(G72,ImpactScale,0),0),IFERROR(MATCH(H72,ImpactScale,0),0),IFERROR(MATCH(I72,ImpactScale,0),0),IFERROR(MATCH(J72,ImpactScale,0),0),IFERROR(MATCH(K72,ImpactScale,0),0),IFERROR(MATCH(L72,ImpactScale,0),0)),IF(F72="Yes",'Impact Criteria'!$C$24,IF(E72="Yes",'Impact Criteria'!$B$24,1)))),"-"))</f>
        <v/>
      </c>
      <c r="O72" s="14" t="n"/>
      <c r="P72" s="14" t="n"/>
      <c r="Q72" s="23" t="str">
        <f>IF(B72="","",IF(N72="-","-",IF(O72&lt;&gt;"",O72,N72)))</f>
        <v/>
      </c>
      <c r="R72" s="19" t="str">
        <f>IF(B72="","",IF(NOT(AND(M72=6,E72&lt;&gt;"",F72&lt;&gt;"")),"Incomplete - "&amp;IF(E72&amp;F72="","answer personal data questions; ","")&amp;M72&amp;" of 6 dimensions rated",IF(O72="","Classified",IF(AND(MATCH(O72,LevelNames,0)&lt;MATCH(N72,LevelNames,0),P72=""),"Check - downgrade needs justification","Classified (owner override)"))))</f>
        <v/>
      </c>
      <c r="S72" s="19" t="str">
        <f>IF(OR(Q72="",Q72="-"),"",INDEX('Handling Rules'!$B$10:$E$10,MATCH(Q72,LevelNames,0)))</f>
        <v/>
      </c>
      <c r="T72" t="b">
        <f>LEFT(A72,9)="[EXAMPLE]"</f>
        <v>0</v>
      </c>
    </row>
  </sheetData>
  <autoFilter ref="A12:S72"/>
  <mergeCells count="1">
    <mergeCell ref="A8:L8"/>
  </mergeCells>
  <conditionalFormatting sqref="A13:S72">
    <cfRule type="expression" priority="1" dxfId="0">
      <formula>$T13=TRUE</formula>
    </cfRule>
  </conditionalFormatting>
  <conditionalFormatting sqref="R13:R72">
    <cfRule type="expression" priority="2" dxfId="1">
      <formula>LEFT(R13,10)="Classified"</formula>
    </cfRule>
    <cfRule type="expression" priority="3" dxfId="2">
      <formula>LEFT(R13,10)="Incomplete"</formula>
    </cfRule>
    <cfRule type="expression" priority="4" dxfId="3">
      <formula>LEFT(R13,5)="Check"</formula>
    </cfRule>
  </conditionalFormatting>
  <dataValidations count="3">
    <dataValidation sqref="E13:F72" showDropDown="0" showInputMessage="0" showErrorMessage="1" allowBlank="1" errorTitle="Invalid entry" error="Choose a value from the drop-down list." type="list">
      <formula1>"Yes,No"</formula1>
    </dataValidation>
    <dataValidation sqref="G13:L72" showDropDown="0" showInputMessage="1" showErrorMessage="1" allowBlank="1" errorTitle="Invalid entry" error="Choose a value from the drop-down list." promptTitle="Impact rating" prompt="Choose Negligible, Minor, Significant or Severe (see Impact Criteria)." type="list">
      <formula1>=ImpactScale</formula1>
    </dataValidation>
    <dataValidation sqref="O13:O72" showDropDown="0" showInputMessage="1" showErrorMessage="1" allowBlank="1" errorTitle="Invalid entry" error="Choose a value from the drop-down list." promptTitle="Override" prompt="Only if the data owner approves a different level. Add a justification." type="list">
      <formula1>=LevelNames</formula1>
    </dataValidation>
  </dataValidations>
  <pageMargins left="0.75" right="0.75" top="1" bottom="0.6" header="0.5" footer="0.25"/>
  <pageSetup orientation="landscape" paperSize="9" fitToHeight="0" fitToWidth="1"/>
  <headerFooter>
    <oddHeader/>
    <oddFooter>&amp;L&amp;"Arial"&amp;7 This resource is provided under the dataintelligenceinsights.com Standard Use Licence v1.0. © dataintelligenceinsights.com. All rights reserved.&amp;R&amp;"Arial"&amp;7 Page &amp;P of &amp;N</oddFooter>
    <evenHeader/>
    <evenFooter/>
    <firstHeader/>
    <firstFooter/>
  </headerFooter>
  <drawing xmlns:r="http://schemas.openxmlformats.org/officeDocument/2006/relationships" r:id="rId1"/>
</worksheet>
</file>

<file path=docProps/app.xml><?xml version="1.0" encoding="utf-8"?>
<Properties xmlns="http://schemas.openxmlformats.org/officeDocument/2006/extended-properties">
  <Application>dataintelligenceinsights.com</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Data Classification Scheme Template</dc:title>
  <dc:subject>Data Governance - data classification / sensitivity labelling scheme</dc:subject>
  <dc:creator>dataintelligenceinsights.com</dc:creator>
  <cp:keywords/>
  <cp:lastModifiedBy>dataintelligenceinsights.com</cp:lastModifiedBy>
  <cp:revision>1</cp:revision>
  <dcterms:created xsi:type="dcterms:W3CDTF">2026-10-02T12:00:00Z</dcterms:created>
  <dcterms:modified xsi:type="dcterms:W3CDTF">2026-10-02T12:00:00Z</dcterms:modified>
</cp:coreProperties>
</file>